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0" windowWidth="37395" windowHeight="16935"/>
  </bookViews>
  <sheets>
    <sheet name="4.доходы" sheetId="1" r:id="rId1"/>
  </sheets>
  <calcPr calcId="145621" calcOnSave="0"/>
</workbook>
</file>

<file path=xl/calcChain.xml><?xml version="1.0" encoding="utf-8"?>
<calcChain xmlns="http://schemas.openxmlformats.org/spreadsheetml/2006/main">
  <c r="D15" i="1" l="1"/>
  <c r="E15" i="1"/>
  <c r="C15" i="1"/>
  <c r="E106" i="1" l="1"/>
  <c r="E105" i="1" s="1"/>
  <c r="E104" i="1" s="1"/>
  <c r="D105" i="1"/>
  <c r="D104" i="1" s="1"/>
  <c r="C105" i="1"/>
  <c r="C104" i="1" s="1"/>
  <c r="E103" i="1"/>
  <c r="E102" i="1" s="1"/>
  <c r="E101" i="1" s="1"/>
  <c r="D102" i="1"/>
  <c r="D101" i="1" s="1"/>
  <c r="C102" i="1"/>
  <c r="C101" i="1" s="1"/>
  <c r="E100" i="1"/>
  <c r="E99" i="1" s="1"/>
  <c r="D99" i="1"/>
  <c r="C99" i="1"/>
  <c r="E98" i="1"/>
  <c r="E97" i="1"/>
  <c r="E96" i="1"/>
  <c r="E95" i="1"/>
  <c r="C94" i="1"/>
  <c r="E94" i="1" s="1"/>
  <c r="E93" i="1"/>
  <c r="E92" i="1"/>
  <c r="D91" i="1"/>
  <c r="C90" i="1"/>
  <c r="E90" i="1" s="1"/>
  <c r="E89" i="1"/>
  <c r="E88" i="1"/>
  <c r="E87" i="1"/>
  <c r="E86" i="1"/>
  <c r="E85" i="1"/>
  <c r="E84" i="1"/>
  <c r="D83" i="1"/>
  <c r="E83" i="1" s="1"/>
  <c r="E82" i="1"/>
  <c r="E80" i="1"/>
  <c r="E79" i="1"/>
  <c r="E78" i="1"/>
  <c r="D77" i="1"/>
  <c r="C77" i="1"/>
  <c r="E74" i="1"/>
  <c r="E73" i="1"/>
  <c r="E72" i="1"/>
  <c r="E71" i="1"/>
  <c r="E70" i="1"/>
  <c r="E69" i="1"/>
  <c r="E68" i="1"/>
  <c r="E67" i="1"/>
  <c r="E66" i="1"/>
  <c r="E65" i="1"/>
  <c r="E64" i="1"/>
  <c r="D63" i="1"/>
  <c r="C63" i="1"/>
  <c r="E62" i="1"/>
  <c r="E61" i="1" s="1"/>
  <c r="E60" i="1" s="1"/>
  <c r="D61" i="1"/>
  <c r="D60" i="1" s="1"/>
  <c r="C61" i="1"/>
  <c r="C60" i="1" s="1"/>
  <c r="E59" i="1"/>
  <c r="E58" i="1" s="1"/>
  <c r="E57" i="1" s="1"/>
  <c r="D58" i="1"/>
  <c r="D57" i="1" s="1"/>
  <c r="C58" i="1"/>
  <c r="C57" i="1" s="1"/>
  <c r="E56" i="1"/>
  <c r="E55" i="1"/>
  <c r="E54" i="1"/>
  <c r="E53" i="1"/>
  <c r="D52" i="1"/>
  <c r="D51" i="1" s="1"/>
  <c r="C52" i="1"/>
  <c r="C51" i="1" s="1"/>
  <c r="E50" i="1"/>
  <c r="E49" i="1" s="1"/>
  <c r="D49" i="1"/>
  <c r="C49" i="1"/>
  <c r="E48" i="1"/>
  <c r="E47" i="1" s="1"/>
  <c r="D47" i="1"/>
  <c r="C47" i="1"/>
  <c r="E46" i="1"/>
  <c r="E45" i="1"/>
  <c r="E44" i="1"/>
  <c r="D43" i="1"/>
  <c r="C43" i="1"/>
  <c r="E40" i="1"/>
  <c r="E39" i="1"/>
  <c r="D38" i="1"/>
  <c r="C38" i="1"/>
  <c r="E37" i="1"/>
  <c r="E36" i="1"/>
  <c r="E35" i="1" s="1"/>
  <c r="D35" i="1"/>
  <c r="C35" i="1"/>
  <c r="E34" i="1"/>
  <c r="E33" i="1" s="1"/>
  <c r="D33" i="1"/>
  <c r="C33" i="1"/>
  <c r="C32" i="1" s="1"/>
  <c r="E31" i="1"/>
  <c r="E30" i="1" s="1"/>
  <c r="D30" i="1"/>
  <c r="C30" i="1"/>
  <c r="E29" i="1"/>
  <c r="E28" i="1"/>
  <c r="D27" i="1"/>
  <c r="C27" i="1"/>
  <c r="E26" i="1"/>
  <c r="E25" i="1"/>
  <c r="D24" i="1"/>
  <c r="C24" i="1"/>
  <c r="C23" i="1" s="1"/>
  <c r="E22" i="1"/>
  <c r="E21" i="1"/>
  <c r="E20" i="1"/>
  <c r="D19" i="1"/>
  <c r="C19" i="1"/>
  <c r="E18" i="1"/>
  <c r="E17" i="1"/>
  <c r="E16" i="1"/>
  <c r="D14" i="1"/>
  <c r="C14" i="1"/>
  <c r="C91" i="1" l="1"/>
  <c r="D23" i="1"/>
  <c r="E52" i="1"/>
  <c r="E51" i="1" s="1"/>
  <c r="D32" i="1"/>
  <c r="E38" i="1"/>
  <c r="E43" i="1"/>
  <c r="E42" i="1" s="1"/>
  <c r="C42" i="1"/>
  <c r="C41" i="1" s="1"/>
  <c r="E24" i="1"/>
  <c r="E27" i="1"/>
  <c r="E23" i="1" s="1"/>
  <c r="E14" i="1"/>
  <c r="E32" i="1"/>
  <c r="C13" i="1"/>
  <c r="E19" i="1"/>
  <c r="E77" i="1"/>
  <c r="C81" i="1"/>
  <c r="C76" i="1" s="1"/>
  <c r="C75" i="1" s="1"/>
  <c r="D42" i="1"/>
  <c r="D41" i="1" s="1"/>
  <c r="E63" i="1"/>
  <c r="E91" i="1"/>
  <c r="E81" i="1"/>
  <c r="D81" i="1"/>
  <c r="D76" i="1" s="1"/>
  <c r="D75" i="1" s="1"/>
  <c r="E41" i="1" l="1"/>
  <c r="D13" i="1"/>
  <c r="E76" i="1"/>
  <c r="E75" i="1" s="1"/>
  <c r="C12" i="1"/>
  <c r="C107" i="1" s="1"/>
  <c r="E13" i="1"/>
  <c r="E12" i="1" s="1"/>
  <c r="D12" i="1"/>
  <c r="D107" i="1" s="1"/>
  <c r="E107" i="1" l="1"/>
</calcChain>
</file>

<file path=xl/sharedStrings.xml><?xml version="1.0" encoding="utf-8"?>
<sst xmlns="http://schemas.openxmlformats.org/spreadsheetml/2006/main" count="201" uniqueCount="199">
  <si>
    <t>от _________________  № _____</t>
  </si>
  <si>
    <t>Распределение доходов бюджета ЗАТО г. Североморск по кодам классификации доходов бюджетов на 2019 год</t>
  </si>
  <si>
    <t>рублей</t>
  </si>
  <si>
    <t>Наименование</t>
  </si>
  <si>
    <t>Код бюджетной классификации Российской Федерации</t>
  </si>
  <si>
    <t>Сумма</t>
  </si>
  <si>
    <t>Изменения</t>
  </si>
  <si>
    <t>НАЛОГОВЫЕ И НЕНАЛОГОВЫЕ ДОХОДЫ</t>
  </si>
  <si>
    <t>000 1 00 00000 00 0000 000</t>
  </si>
  <si>
    <t>НАЛОГОВЫЕ  ДОХОДЫ</t>
  </si>
  <si>
    <t>НАЛОГИ НА ПРИБЫЛЬ, ДОХОДЫ</t>
  </si>
  <si>
    <t>000 1 01 00000 00 0000 000</t>
  </si>
  <si>
    <t xml:space="preserve">Налог на доходы физических лиц </t>
  </si>
  <si>
    <t>000 1 01 02000 01 0000 110</t>
  </si>
  <si>
    <t>Налог на доходы физических лиц с доходов, источником которых  является налоговый агент, за  исключением доходов, в     отношении которых исчисление и  уплата налога осуществляются в соответствии со статьями 227,  227.1 и 228 Налогового   кодекса Российской Федерации</t>
  </si>
  <si>
    <t xml:space="preserve">000 1 01 02010 01 0000 110 
</t>
  </si>
  <si>
    <t>Налог на доходы физических  лиц с доходов, полученных от   осуществления деятельности  физическими лицами,     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 практикой в соответствии со  статьей 227 Налогового  кодекса Российской Федерации</t>
  </si>
  <si>
    <t xml:space="preserve">000 1 01 02020 01 0000 110 </t>
  </si>
  <si>
    <t>Налог  на  доходы  физических  лиц  с   доходов, полученных физическими лицами в соответствии  со  статьей  228   Налогового   кодекса   Российской Федерации</t>
  </si>
  <si>
    <t xml:space="preserve">000 1 01 02030 01 0000 110 </t>
  </si>
  <si>
    <t>НАЛОГИ НА ТОВАРЫ (РАБОТЫ, УСЛУГИ), РЕАЛИЗУЕМЫЕ НА ТЕРРИТОРИИ РОССИЙСКОЙ ФЕДЕРАЦИИ</t>
  </si>
  <si>
    <t>000 1 03 00000 00 0000 000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</si>
  <si>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</si>
  <si>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000 1 03 02231 01 0000 110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</si>
  <si>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</si>
  <si>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000 1 03 02241 01 0000 110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</si>
  <si>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</si>
  <si>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000 1 03 02251 01 0000 110</t>
  </si>
  <si>
    <t>НАЛОГИ НА СОВОКУПНЫЙ ДОХОД</t>
  </si>
  <si>
    <t>000 1 05 00000 00 0000 000</t>
  </si>
  <si>
    <t xml:space="preserve">Налог, взимаемый в связи с применением упрощенной системы налогообложения  </t>
  </si>
  <si>
    <t xml:space="preserve">000 1 05 01000 00 0000 110   </t>
  </si>
  <si>
    <t>Налог, взимаемый с налогоплательщиков, выбравших в качестве объекта налогообложения доходы</t>
  </si>
  <si>
    <t xml:space="preserve">000 1 05 01011 01 0000 110   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</si>
  <si>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</si>
  <si>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 xml:space="preserve">000 1 05 01021 01 0000 110   </t>
  </si>
  <si>
    <t>Единый налог на вмененный доход для отдельных видов деятельности</t>
  </si>
  <si>
    <t xml:space="preserve">000 1 05 02000 02 0000 110   </t>
  </si>
  <si>
    <t xml:space="preserve">000 1 05 02010 02 0000 110   </t>
  </si>
  <si>
    <t>Единый налог на вмененный доход для отдельных видов деятельности (за налоговые периоды до 1 января 2011 года)</t>
  </si>
  <si>
    <t xml:space="preserve">000 1 05 02020 02 0000 110   </t>
  </si>
  <si>
    <t xml:space="preserve">Налог, взимаемый в связи с применением патентной системы налогообложения  </t>
  </si>
  <si>
    <t xml:space="preserve">000 1 05 04000 02 0000 110   </t>
  </si>
  <si>
    <t xml:space="preserve">Налог, взимаемый в связи с применением патентной системы налогообложения, зачисляемый в бюджеты городских округов  </t>
  </si>
  <si>
    <t>000 1 05 04010 02 0000 110</t>
  </si>
  <si>
    <t>НАЛОГИ НА ИМУЩЕСТВО</t>
  </si>
  <si>
    <t>000 1 06 00000 00 0000 000</t>
  </si>
  <si>
    <t xml:space="preserve">Налог на имущество физических лиц </t>
  </si>
  <si>
    <t xml:space="preserve">000 1 06 01000 00 0000 110 </t>
  </si>
  <si>
    <t>Налог  на  имущество   физических   лиц, взимаемый  по  ставкам,  применяемым   к объектам налогообложения,  расположенным в границах городских округов</t>
  </si>
  <si>
    <t xml:space="preserve">000 1 06 01020 04 0000 110 </t>
  </si>
  <si>
    <t>Земельный налог</t>
  </si>
  <si>
    <t xml:space="preserve">000 1 06 06000 00 0000 110 </t>
  </si>
  <si>
    <t>Земельный налог с организаций, обладающих земельным участком, расположенным в границах городских округов</t>
  </si>
  <si>
    <t xml:space="preserve"> 000 1 06 06032 04 0000 110 </t>
  </si>
  <si>
    <t xml:space="preserve">Земельный налог с физических лиц, обладающих земельным участком, расположенным в границах городских округов
</t>
  </si>
  <si>
    <t xml:space="preserve"> 000 1 06 06042 04 0000 110 </t>
  </si>
  <si>
    <t>ГОСУДАРСТВЕННАЯ ПОШЛИНА</t>
  </si>
  <si>
    <t>000 1 08 00000 00 0000 000</t>
  </si>
  <si>
    <t>Государственная   пошлина   по  делам, рассматриваемым  в   судах общей  юрисдикции,   мировыми судьями (за исключением Верховного  Суда  Российской  Федерации)</t>
  </si>
  <si>
    <t xml:space="preserve">000 1 08 03010 01 0000 110 </t>
  </si>
  <si>
    <t>Государственная пошлина за выдачу разрешения на установку рекламной конструкции</t>
  </si>
  <si>
    <t>000 1 08 07150 01 0000 110</t>
  </si>
  <si>
    <t>НЕНАЛОГОВЫЕ ДОХОДЫ</t>
  </si>
  <si>
    <t>ДОХОДЫ ОТ ИСПОЛЬЗОВАНИЯ ИМУЩЕСТВА, НАХОДЯЩЕГОСЯ В ГОСУДАРСТВЕННОЙ И МУНИЦИПАЛЬНОЙ СОБСТВЕННОСТИ</t>
  </si>
  <si>
    <t>000 1 11 00000 00 0000 000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</si>
  <si>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</si>
  <si>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000 1 11 05000 00 0000 120</t>
  </si>
  <si>
    <t xml:space="preserve">Доходы, получаемые в виде арендной платы   за  земельные  участки,  государственная собственность на которые не разграничена  и   которые   расположены   в   границах  городских округов, а также  средства  от продажи права  на  заключение  договоров   аренды указанных земельных участков
</t>
  </si>
  <si>
    <t xml:space="preserve">000 1 11 05012 04 0000 120 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</si>
  <si>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округов(за исключением земельных участков муниципальных бюджетных и автономных учреждений)</t>
  </si>
  <si>
    <t>000 1 11 05024 04 0000 120</t>
  </si>
  <si>
    <t xml:space="preserve">Доходы  от  сдачи  в  аренду  имущества,   находящегося  в  оперативном  управлении  органов управления городских  округов  и созданных ими учреждений (за исключением  имущества  муниципальных   бюджетных   и  автономных  учреждений)
</t>
  </si>
  <si>
    <t xml:space="preserve">000 1 11 05034 04 0000 120 </t>
  </si>
  <si>
    <t>Платежи от государственных и муниципальных унитарных предприятий</t>
  </si>
  <si>
    <t xml:space="preserve">000 1 11 07000 00 0000 120 </t>
  </si>
  <si>
    <t xml:space="preserve"> Доходы от перечисления части прибыли, остающейся после уплаты налогов и иных обязательных платежей муниципальных унитарных предприятий, созданными городскими округами</t>
  </si>
  <si>
    <t>000 1 11 07014 04 0000 120</t>
  </si>
  <si>
    <t xml:space="preserve">Прочие доходы от использования имущества и прав, находящихся в государственной  и муниципальной  собственности  (за  исключением  имущества  бюджетных и  автономных учреждений, а также имущества государственных  и муниципальных унитарных  предприятий,  в том  числе  казенных)
</t>
  </si>
  <si>
    <t xml:space="preserve">000 1 11 09000 00 0000 120 </t>
  </si>
  <si>
    <t>Прочие  поступления   от   использования  имущества, находящегося в  собственности городских   округов   (за    исключением имущества  муниципальных   бюджетных   и автономных учреждений, а также имущества муниципальных унитарных  предприятий,  в  том числе казенных)</t>
  </si>
  <si>
    <t xml:space="preserve"> 000 1 11 09044 04 0000 120 </t>
  </si>
  <si>
    <t>ПЛАТЕЖИ ПРИ ПОЛЬЗОВАНИИ ПРИРОДНЫМИ РЕСУРСАМИ</t>
  </si>
  <si>
    <t>000 1 12 00000 00 0000 000</t>
  </si>
  <si>
    <t>Плата за негативное воздействие на окружающую среду</t>
  </si>
  <si>
    <t>000 1 12 01000 01 0000 120</t>
  </si>
  <si>
    <t>Плата за выбросы загрязняющих веществ в атмосферный воздух стационарными объектами</t>
  </si>
  <si>
    <t>000 1 12 01010 01 0000 120</t>
  </si>
  <si>
    <t>Плата за сбросы загрязняющих веществ в водные объекты</t>
  </si>
  <si>
    <t>000 1 12 01030 01 0000 120</t>
  </si>
  <si>
    <t xml:space="preserve">Плата за размещение отходов производства </t>
  </si>
  <si>
    <t>000 1 12 01041 01 0000 120</t>
  </si>
  <si>
    <t>Плата за размещение твердых коммунальных отходов</t>
  </si>
  <si>
    <t>000 1 12 01042 01 0000 120</t>
  </si>
  <si>
    <t>ДОХОДЫ ОТ ОКАЗАНИЯ ПЛАТНЫХ УСЛУГ (РАБОТ) И КОМПЕНСАЦИИ ЗАТРАТ ГОСУДАРСТВА</t>
  </si>
  <si>
    <t>000 1 13 00000 00 0000 000</t>
  </si>
  <si>
    <t xml:space="preserve"> Доходы от компенсации затрат государства</t>
  </si>
  <si>
    <t>000 1 13 02000 00 0000 130</t>
  </si>
  <si>
    <t>Прочие доходы от компенсации затрат бюджета городских округов</t>
  </si>
  <si>
    <t>000 1 13 02994 04 0000 130</t>
  </si>
  <si>
    <t>ДОХОДЫ ОТ ПРОДАЖИ МАТЕРИАЛЬНЫХ И НЕМАТЕРИАЛЬНЫХ АКТИВОВ</t>
  </si>
  <si>
    <t>000 1 14 00000 00 0000 000</t>
  </si>
  <si>
    <t>Доходы от реализации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</si>
  <si>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000 1 14 02000 00 0000 000</t>
  </si>
  <si>
    <t>Доходы от реализации иного имущества, находящегося в собственности 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</si>
  <si>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000 1 14 02043 04 0000 410 </t>
  </si>
  <si>
    <t>ШТРАФЫ, САНКЦИИ, ВОЗМЕЩЕНИЕ УЩЕРБА</t>
  </si>
  <si>
    <t>000 1 16 00000 00 0000 000</t>
  </si>
  <si>
    <t>Денежные взыскания (штрафы) за нарушение   законодательства  о  налогах  и  сборах, предусмотренные   статьями   116,   118, 119.1,  пунктами  1  и  2  статьи   120,  статьями 125, 126, 128, 129, 129.1, 132, 133, 134, 135, 135.1 Налогового  кодекса  Российской Федерации,  а  также  штрафы, взыскание  которых   осуществляется   на основании ранее действовавшей статьи 117 Налогового кодекса Российской Федерации</t>
  </si>
  <si>
    <t xml:space="preserve"> 000 1 16 03010 01 0000 140 </t>
  </si>
  <si>
    <t>Денежные    взыскания    (штрафы)     за   административные    правонарушения     в  области      налогов      и      сборов, предусмотренные   Кодексом    Российской  Федерации      об       административных правонарушениях</t>
  </si>
  <si>
    <t xml:space="preserve">000 1 16 03030 01 0000 140 </t>
  </si>
  <si>
    <t>Денежные взыскания (штрафы) за нарушение законодательства о  применении контрольно-кассовой     техники      при  осуществлении наличных денежных расчетов и  (или)   расчетов   с   использованием платежных карт</t>
  </si>
  <si>
    <t xml:space="preserve">000 1 16 06000 01 0000 140 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</si>
  <si>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продукции</t>
  </si>
  <si>
    <t>000 1 16 08010 01 0000 140</t>
  </si>
  <si>
    <t>Денежные взыскания (штрафы) за административные правонарушения в области государственного регулирования производства и оборота табачной продукции</t>
  </si>
  <si>
    <t>000 1 16 08020 01 0000 140</t>
  </si>
  <si>
    <t>Денежные взыскания (штрафы) за нарушение законодательства в области охраны окружающей среды</t>
  </si>
  <si>
    <t>000 1 16 25050 01 0000 140</t>
  </si>
  <si>
    <t xml:space="preserve">Денежные взыскания (штрафы) за нарушение  законодательства в  области  обеспечения санитарно-эпидемиологического  благополучия человека и законодательства   в сфере защиты прав потребителей
</t>
  </si>
  <si>
    <t xml:space="preserve">000 1 16 28000 01 0000 140 </t>
  </si>
  <si>
    <t>Прочие денежные  взыскания (штрафы)  за   правонарушения в области дорожного движения</t>
  </si>
  <si>
    <t>000 1 16 30030 01 0000 140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</si>
  <si>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городских округов</t>
  </si>
  <si>
    <t>000 1 16 33040 04 0000 140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</si>
  <si>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</t>
  </si>
  <si>
    <t>000 1 16 43000 01 0000 140</t>
  </si>
  <si>
    <t>Прочие поступления от денежных взысканий  (штрафов)  и  иных  сумм  в   возмещение  ущерба, зачисляемые в бюджеты  городских  округов</t>
  </si>
  <si>
    <t xml:space="preserve">000 1 16 90040 04 0000 140 </t>
  </si>
  <si>
    <t>БЕЗВОЗМЕЗДНЫЕ ПОСТУПЛЕНИЯ</t>
  </si>
  <si>
    <t xml:space="preserve">000 2 00 00000 00 0000 000 </t>
  </si>
  <si>
    <t>БЕЗВОЗМЕЗДНЫЕ ПОСТУПЛЕНИЯ ОТ ДРУГИХ БЮДЖЕТОВ БЮДЖЕТНОЙ СИСТЕМЫ РОССИЙСКОЙ ФЕДЕРАЦИИ</t>
  </si>
  <si>
    <t xml:space="preserve">000 2 02 00000 00 0000 000 </t>
  </si>
  <si>
    <t>Дотации бюджетам бюджетной системы Российской Федерации</t>
  </si>
  <si>
    <t xml:space="preserve">000 2 02 10000 00 0000 150 </t>
  </si>
  <si>
    <t>Дотации бюджетам городских округов на выравнивание бюджетной обеспеченности</t>
  </si>
  <si>
    <t xml:space="preserve">000 2 02 15001 04 0000 151 </t>
  </si>
  <si>
    <t>Дотации бюджетам городских округов на поддержку мер по обеспечению сбалансированности бюджетов</t>
  </si>
  <si>
    <t>000 2 02 15002 04 0000 150</t>
  </si>
  <si>
    <t>Дотации бюджетам городских округов, связанные с особым режимом безопасного функционирования   закрытых административно-территориальных образований</t>
  </si>
  <si>
    <t xml:space="preserve">000 2 02 15010 04 0000 150 </t>
  </si>
  <si>
    <t>Субсидии бюджетам бюджетной системы  Российской Федерации  (межбюджетные субсидии)</t>
  </si>
  <si>
    <t xml:space="preserve">000 2 02 20000 00 0000 150 </t>
  </si>
  <si>
    <t>Субсидии бюджетам городских округов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</si>
  <si>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 xml:space="preserve">000 2 02 20041 04 0000 150 </t>
  </si>
  <si>
    <t xml:space="preserve">Субсидии бюджетам городских округов на софинансирование капитальных вложений в объекты муниципальной собственности
</t>
  </si>
  <si>
    <t>000 2 02 20077 04 0000 150</t>
  </si>
  <si>
    <t xml:space="preserve">Субсидии бюджетам городских округов на реализацию мероприятий государственной программы Российской Федерации "Доступная среда" на 2011 - 2020 годы
</t>
  </si>
  <si>
    <t>000 2 02 25027 04 0000 150</t>
  </si>
  <si>
    <t>Субсидии бюджетам городских округов на создание в субъектах Российской Федерации дополнительных мест для детей в возрасте от 2 месяцев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</si>
  <si>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000 2 02 25159 04 0000 150</t>
  </si>
  <si>
    <t>Субсидия бюджетам городских округов на поддержку отрасли культуры</t>
  </si>
  <si>
    <t>000 2 02 25519 04 0000 150</t>
  </si>
  <si>
    <t>Субсидии бюджетам городских округов на реализацию мероприятий по содействию созданию в субъектах Российской Федерации новых мест в общеобразовательных организациях</t>
  </si>
  <si>
    <t>000 2 02 25520 04 0000 150</t>
  </si>
  <si>
    <t>Субсидии бюджетам городских округов на государственную поддержку малого и среднего предпринимательства, включая крестьянские (фермерские) хозяйства, а также на реализацию мероприятий по поддержке молодежного предпринимательства</t>
  </si>
  <si>
    <t>000 2 02 25527 04 0000 150</t>
  </si>
  <si>
    <t>Субсидии бюджетам городских округов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</si>
  <si>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000 2 02 25555 04 0000 150</t>
  </si>
  <si>
    <t>Прочие субсидии бюджетам городских округов</t>
  </si>
  <si>
    <t xml:space="preserve">000 2 02 29999 04 0000 150 </t>
  </si>
  <si>
    <t xml:space="preserve">Субвенции бюджетам бюджетной системы Российской Федерации </t>
  </si>
  <si>
    <t xml:space="preserve">000 2 02 30000 00 0000 150 </t>
  </si>
  <si>
    <t>Субвенции бюджетам городских округов на выполнение передаваемых полномочий субъектов Российской Федерации</t>
  </si>
  <si>
    <t>000 2 02 30024 04 0000 150</t>
  </si>
  <si>
    <t>Субвенции бюджетам городских округов на содержание ребенка в семье опекуна и приемной семье, а также вознаграждение, причитающееся  приемному родителю</t>
  </si>
  <si>
    <t>000 2 02 30027 04 0000 150</t>
  </si>
  <si>
    <t>Субвенции бюджетам городских округов  на компенсацию   части   родительской    платы, взымаемой с родителей (законных представителей)    за содержание   присмотр и уход за детьми, посещающими образовательные организации,   реализующие     образовательные программы дошкольного образования</t>
  </si>
  <si>
    <t>000 2 02 30029 04 0000 150</t>
  </si>
  <si>
    <t>Субвенции бюджетам городских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</si>
  <si>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000 2 02 35082 04 0000 150</t>
  </si>
  <si>
    <t xml:space="preserve"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
</t>
  </si>
  <si>
    <t>000 2 02 35120 04 0000 150</t>
  </si>
  <si>
    <t>Субвенции бюджетам городских округов на государственную регистрацию актов гражданского состояния</t>
  </si>
  <si>
    <t>000 2 02 35930 04 0000 150</t>
  </si>
  <si>
    <t>Единая субвенция бюджетам городских округов</t>
  </si>
  <si>
    <t>000 2 02 39998 04 0000 150</t>
  </si>
  <si>
    <t xml:space="preserve">Иные межбюджетные трансферты
</t>
  </si>
  <si>
    <t>000 2 02 40000 00 0000 150</t>
  </si>
  <si>
    <t>Прочие межбюджетные трансферты, передаваемые бюджетам городских округов</t>
  </si>
  <si>
    <t>000 2 02 49999 04 0000 150</t>
  </si>
  <si>
    <t>БЕЗВОЗМЕЗДНЫЕ ПОСТУПЛЕНИЯ ОТ НЕГОСУДАРСТВЕННЫХ ОРГАНИЗАЦИЙ</t>
  </si>
  <si>
    <t>000 2 04 00000 00 0000 000</t>
  </si>
  <si>
    <t>Безвозмездные поступления от негосударственных организаций в бюджеты городских округов</t>
  </si>
  <si>
    <t>000 2 04 04000 04 0000 150</t>
  </si>
  <si>
    <t>Прочие безвозмездные поступления от негосударственных организаций в бюджеты городских округов</t>
  </si>
  <si>
    <t>000 2 04 04099 04 0000 150</t>
  </si>
  <si>
    <t xml:space="preserve">ПРОЧИЕ БЕЗВОЗМЕЗДНЫЕ ПОСТУПЛЕНИЯ </t>
  </si>
  <si>
    <t>000 2 07 00000 00 0000 000</t>
  </si>
  <si>
    <t>Прочие безвозмездные поступления  в бюджеты городских округов</t>
  </si>
  <si>
    <t>000 2 07 04000 04 0000 150</t>
  </si>
  <si>
    <t>Прочие безвозмездные поступления в бюджеты городских округов</t>
  </si>
  <si>
    <t>000 2 07 04050 04 0000 150</t>
  </si>
  <si>
    <t>ДОХОДЫ ВСЕГО</t>
  </si>
  <si>
    <t xml:space="preserve">   Приложение № 1</t>
  </si>
  <si>
    <t>к решению Совета депутатов ЗАТО г. Североморск</t>
  </si>
  <si>
    <t xml:space="preserve">Приложение № 4_x000D_
к Решению Совета депутатов ЗАТО г. Североморск		_x000D_
		от  25.12.2018 № 453_x000D_
</t>
  </si>
  <si>
    <t>__________________ 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</si>
</sst>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* #,##0.00_р_._-;\-* #,##0.00_р_._-;_-* &quot;-&quot;??_р_._-;_-@_-"/>
  </numFmts>
  <fonts count="1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name val="Arial Cyr"/>
      <charset val="204"/>
    </font>
    <font>
      <b/>
      <sz val="11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color rgb="FF000000"/>
      <name val="Arial Cyr"/>
    </font>
    <font>
      <sz val="10"/>
      <color rgb="FF000000"/>
      <name val="Arial Cyr"/>
      <family val="2"/>
    </font>
    <font>
      <b/>
      <sz val="10"/>
      <color rgb="FF000000"/>
      <name val="Arial Cyr"/>
      <family val="2"/>
    </font>
    <font>
      <sz val="10"/>
      <color rgb="FF000000"/>
      <name val="Arial Cyr"/>
    </font>
    <font>
      <sz val="8"/>
      <color rgb="FF000000"/>
      <name val="Arial Cyr"/>
    </font>
    <font>
      <sz val="10"/>
      <color rgb="FF00000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rgb="FFFFFF99"/>
      </patternFill>
    </fill>
    <fill>
      <patternFill patternType="solid">
        <fgColor rgb="FFCCFFFF"/>
      </patternFill>
    </fill>
  </fills>
  <borders count="14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21">
    <xf numFmtId="0" fontId="0" fillId="0" borderId="0"/>
    <xf numFmtId="164" fontId="1" fillId="0" borderId="0" applyFont="0" applyFill="0" applyBorder="0" applyAlignment="0" applyProtection="0"/>
    <xf numFmtId="0" fontId="3" fillId="0" borderId="0"/>
    <xf numFmtId="0" fontId="3" fillId="0" borderId="0"/>
    <xf numFmtId="4" fontId="11" fillId="5" borderId="11">
      <alignment horizontal="right" vertical="top" shrinkToFit="1"/>
    </xf>
    <xf numFmtId="4" fontId="11" fillId="6" borderId="11">
      <alignment horizontal="right" vertical="top" shrinkToFit="1"/>
    </xf>
    <xf numFmtId="49" fontId="12" fillId="0" borderId="12">
      <alignment horizontal="center" vertical="top" shrinkToFit="1"/>
    </xf>
    <xf numFmtId="0" fontId="13" fillId="0" borderId="12">
      <alignment vertical="top" wrapText="1"/>
    </xf>
    <xf numFmtId="49" fontId="12" fillId="0" borderId="12">
      <alignment horizontal="center" vertical="top" shrinkToFit="1"/>
    </xf>
    <xf numFmtId="4" fontId="11" fillId="5" borderId="12">
      <alignment horizontal="right" vertical="top" shrinkToFit="1"/>
    </xf>
    <xf numFmtId="4" fontId="11" fillId="2" borderId="12">
      <alignment horizontal="right" vertical="top" shrinkToFit="1"/>
    </xf>
    <xf numFmtId="4" fontId="13" fillId="5" borderId="11">
      <alignment horizontal="right" vertical="top" shrinkToFit="1"/>
    </xf>
    <xf numFmtId="0" fontId="14" fillId="0" borderId="12">
      <alignment horizontal="left" vertical="top" wrapText="1"/>
    </xf>
    <xf numFmtId="0" fontId="13" fillId="0" borderId="12">
      <alignment vertical="top" wrapText="1"/>
    </xf>
    <xf numFmtId="4" fontId="11" fillId="6" borderId="12">
      <alignment horizontal="right" vertical="top" shrinkToFit="1"/>
    </xf>
    <xf numFmtId="49" fontId="15" fillId="0" borderId="13">
      <alignment horizontal="center"/>
    </xf>
    <xf numFmtId="0" fontId="3" fillId="4" borderId="0"/>
    <xf numFmtId="0" fontId="16" fillId="0" borderId="0">
      <alignment vertical="top" wrapText="1"/>
    </xf>
    <xf numFmtId="0" fontId="16" fillId="0" borderId="0">
      <alignment vertical="top" wrapText="1"/>
    </xf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89">
    <xf numFmtId="0" fontId="0" fillId="0" borderId="0" xfId="0"/>
    <xf numFmtId="0" fontId="2" fillId="0" borderId="0" xfId="0" applyFont="1"/>
    <xf numFmtId="4" fontId="2" fillId="0" borderId="0" xfId="0" applyNumberFormat="1" applyFont="1" applyBorder="1" applyAlignment="1">
      <alignment horizontal="right" wrapText="1"/>
    </xf>
    <xf numFmtId="0" fontId="2" fillId="0" borderId="0" xfId="0" applyFont="1" applyAlignment="1">
      <alignment vertical="center"/>
    </xf>
    <xf numFmtId="43" fontId="2" fillId="0" borderId="0" xfId="0" applyNumberFormat="1" applyFont="1" applyBorder="1" applyAlignment="1">
      <alignment horizontal="right" vertical="center"/>
    </xf>
    <xf numFmtId="43" fontId="2" fillId="0" borderId="0" xfId="1" applyNumberFormat="1" applyFont="1" applyAlignment="1">
      <alignment vertical="center"/>
    </xf>
    <xf numFmtId="43" fontId="2" fillId="0" borderId="0" xfId="1" applyNumberFormat="1" applyFont="1" applyAlignment="1">
      <alignment horizontal="center" vertical="center"/>
    </xf>
    <xf numFmtId="0" fontId="2" fillId="0" borderId="0" xfId="2" applyFont="1" applyAlignment="1">
      <alignment vertical="center"/>
    </xf>
    <xf numFmtId="43" fontId="2" fillId="0" borderId="0" xfId="2" applyNumberFormat="1" applyFont="1" applyAlignment="1">
      <alignment vertical="center"/>
    </xf>
    <xf numFmtId="49" fontId="2" fillId="0" borderId="0" xfId="2" applyNumberFormat="1" applyFont="1" applyFill="1" applyAlignment="1">
      <alignment vertical="center" wrapText="1"/>
    </xf>
    <xf numFmtId="43" fontId="2" fillId="0" borderId="0" xfId="2" applyNumberFormat="1" applyFont="1" applyAlignment="1">
      <alignment horizontal="right" vertical="center"/>
    </xf>
    <xf numFmtId="0" fontId="5" fillId="0" borderId="1" xfId="0" applyFont="1" applyBorder="1" applyAlignment="1" applyProtection="1">
      <alignment horizontal="center" vertical="center" wrapText="1" readingOrder="1"/>
      <protection locked="0"/>
    </xf>
    <xf numFmtId="0" fontId="5" fillId="0" borderId="1" xfId="0" applyFont="1" applyBorder="1" applyAlignment="1" applyProtection="1">
      <alignment horizontal="center" vertical="center" wrapText="1"/>
      <protection locked="0"/>
    </xf>
    <xf numFmtId="43" fontId="5" fillId="0" borderId="2" xfId="0" applyNumberFormat="1" applyFont="1" applyBorder="1" applyAlignment="1" applyProtection="1">
      <alignment horizontal="center" vertical="center" wrapText="1"/>
      <protection locked="0"/>
    </xf>
    <xf numFmtId="43" fontId="2" fillId="0" borderId="2" xfId="1" applyNumberFormat="1" applyFont="1" applyFill="1" applyBorder="1" applyAlignment="1">
      <alignment horizontal="center" vertical="center" wrapText="1"/>
    </xf>
    <xf numFmtId="49" fontId="6" fillId="3" borderId="2" xfId="0" applyNumberFormat="1" applyFont="1" applyFill="1" applyBorder="1" applyAlignment="1">
      <alignment vertical="center" wrapText="1"/>
    </xf>
    <xf numFmtId="49" fontId="6" fillId="3" borderId="2" xfId="0" applyNumberFormat="1" applyFont="1" applyFill="1" applyBorder="1" applyAlignment="1">
      <alignment horizontal="center" vertical="center" wrapText="1"/>
    </xf>
    <xf numFmtId="43" fontId="6" fillId="0" borderId="2" xfId="0" applyNumberFormat="1" applyFont="1" applyFill="1" applyBorder="1" applyAlignment="1">
      <alignment horizontal="center" vertical="center" shrinkToFit="1"/>
    </xf>
    <xf numFmtId="43" fontId="6" fillId="3" borderId="2" xfId="0" applyNumberFormat="1" applyFont="1" applyFill="1" applyBorder="1" applyAlignment="1">
      <alignment horizontal="center" vertical="center" shrinkToFit="1"/>
    </xf>
    <xf numFmtId="49" fontId="5" fillId="3" borderId="2" xfId="0" applyNumberFormat="1" applyFont="1" applyFill="1" applyBorder="1" applyAlignment="1">
      <alignment horizontal="center" vertical="center" wrapText="1"/>
    </xf>
    <xf numFmtId="49" fontId="6" fillId="3" borderId="2" xfId="0" applyNumberFormat="1" applyFont="1" applyFill="1" applyBorder="1" applyAlignment="1">
      <alignment horizontal="left" vertical="center" wrapText="1"/>
    </xf>
    <xf numFmtId="0" fontId="7" fillId="0" borderId="0" xfId="0" applyFont="1"/>
    <xf numFmtId="49" fontId="2" fillId="3" borderId="2" xfId="0" applyNumberFormat="1" applyFont="1" applyFill="1" applyBorder="1" applyAlignment="1">
      <alignment horizontal="left" vertical="center" wrapText="1"/>
    </xf>
    <xf numFmtId="43" fontId="5" fillId="3" borderId="2" xfId="0" applyNumberFormat="1" applyFont="1" applyFill="1" applyBorder="1" applyAlignment="1">
      <alignment horizontal="center" vertical="center" shrinkToFit="1"/>
    </xf>
    <xf numFmtId="0" fontId="5" fillId="3" borderId="2" xfId="0" applyNumberFormat="1" applyFont="1" applyFill="1" applyBorder="1" applyAlignment="1">
      <alignment horizontal="left" vertical="center" wrapText="1"/>
    </xf>
    <xf numFmtId="43" fontId="2" fillId="0" borderId="2" xfId="1" applyNumberFormat="1" applyFont="1" applyBorder="1" applyAlignment="1">
      <alignment horizontal="center" vertical="center"/>
    </xf>
    <xf numFmtId="43" fontId="2" fillId="3" borderId="2" xfId="1" applyNumberFormat="1" applyFont="1" applyFill="1" applyBorder="1" applyAlignment="1">
      <alignment horizontal="center" vertical="center" shrinkToFit="1"/>
    </xf>
    <xf numFmtId="43" fontId="2" fillId="0" borderId="2" xfId="1" applyNumberFormat="1" applyFont="1" applyFill="1" applyBorder="1" applyAlignment="1">
      <alignment horizontal="center" vertical="center"/>
    </xf>
    <xf numFmtId="0" fontId="2" fillId="0" borderId="0" xfId="0" applyFont="1" applyFill="1"/>
    <xf numFmtId="0" fontId="6" fillId="3" borderId="2" xfId="0" applyNumberFormat="1" applyFont="1" applyFill="1" applyBorder="1" applyAlignment="1">
      <alignment horizontal="left" vertical="center" wrapText="1"/>
    </xf>
    <xf numFmtId="49" fontId="5" fillId="3" borderId="2" xfId="0" applyNumberFormat="1" applyFont="1" applyFill="1" applyBorder="1" applyAlignment="1">
      <alignment horizontal="left" vertical="center" wrapText="1"/>
    </xf>
    <xf numFmtId="49" fontId="5" fillId="0" borderId="2" xfId="0" applyNumberFormat="1" applyFont="1" applyFill="1" applyBorder="1" applyAlignment="1">
      <alignment horizontal="left" vertical="center" wrapText="1"/>
    </xf>
    <xf numFmtId="49" fontId="5" fillId="0" borderId="2" xfId="0" applyNumberFormat="1" applyFont="1" applyFill="1" applyBorder="1" applyAlignment="1">
      <alignment horizontal="center" vertical="center" wrapText="1"/>
    </xf>
    <xf numFmtId="43" fontId="5" fillId="0" borderId="2" xfId="0" applyNumberFormat="1" applyFont="1" applyFill="1" applyBorder="1" applyAlignment="1">
      <alignment horizontal="center" vertical="center" shrinkToFit="1"/>
    </xf>
    <xf numFmtId="43" fontId="2" fillId="0" borderId="2" xfId="1" applyNumberFormat="1" applyFont="1" applyFill="1" applyBorder="1" applyAlignment="1">
      <alignment horizontal="center" vertical="center" shrinkToFit="1"/>
    </xf>
    <xf numFmtId="49" fontId="6" fillId="3" borderId="2" xfId="0" applyNumberFormat="1" applyFont="1" applyFill="1" applyBorder="1" applyAlignment="1">
      <alignment horizontal="left" wrapText="1"/>
    </xf>
    <xf numFmtId="49" fontId="5" fillId="3" borderId="2" xfId="0" applyNumberFormat="1" applyFont="1" applyFill="1" applyBorder="1" applyAlignment="1">
      <alignment horizontal="center" vertical="center"/>
    </xf>
    <xf numFmtId="0" fontId="5" fillId="0" borderId="2" xfId="0" applyNumberFormat="1" applyFont="1" applyFill="1" applyBorder="1" applyAlignment="1">
      <alignment horizontal="left" vertical="center" wrapText="1"/>
    </xf>
    <xf numFmtId="0" fontId="5" fillId="0" borderId="2" xfId="0" applyNumberFormat="1" applyFont="1" applyFill="1" applyBorder="1" applyAlignment="1">
      <alignment horizontal="left" vertical="top" wrapText="1"/>
    </xf>
    <xf numFmtId="49" fontId="5" fillId="3" borderId="2" xfId="0" applyNumberFormat="1" applyFont="1" applyFill="1" applyBorder="1" applyAlignment="1">
      <alignment horizontal="left" vertical="top" wrapText="1"/>
    </xf>
    <xf numFmtId="0" fontId="5" fillId="3" borderId="2" xfId="0" applyNumberFormat="1" applyFont="1" applyFill="1" applyBorder="1" applyAlignment="1">
      <alignment horizontal="left" vertical="top" wrapText="1"/>
    </xf>
    <xf numFmtId="0" fontId="2" fillId="3" borderId="0" xfId="0" applyFont="1" applyFill="1"/>
    <xf numFmtId="49" fontId="7" fillId="0" borderId="2" xfId="0" applyNumberFormat="1" applyFont="1" applyFill="1" applyBorder="1" applyAlignment="1">
      <alignment horizontal="left" vertical="center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5" fillId="0" borderId="2" xfId="0" applyNumberFormat="1" applyFont="1" applyFill="1" applyBorder="1" applyAlignment="1">
      <alignment vertical="center" wrapText="1"/>
    </xf>
    <xf numFmtId="49" fontId="5" fillId="0" borderId="2" xfId="0" applyNumberFormat="1" applyFont="1" applyFill="1" applyBorder="1" applyAlignment="1">
      <alignment horizontal="left" vertical="top" wrapText="1"/>
    </xf>
    <xf numFmtId="0" fontId="5" fillId="0" borderId="2" xfId="0" applyFont="1" applyFill="1" applyBorder="1" applyAlignment="1" applyProtection="1">
      <alignment horizontal="left" vertical="top" wrapText="1"/>
    </xf>
    <xf numFmtId="49" fontId="5" fillId="0" borderId="2" xfId="3" applyNumberFormat="1" applyFont="1" applyFill="1" applyBorder="1" applyAlignment="1" applyProtection="1">
      <alignment horizontal="center" vertical="center" wrapText="1"/>
    </xf>
    <xf numFmtId="0" fontId="8" fillId="4" borderId="2" xfId="0" applyFont="1" applyFill="1" applyBorder="1" applyAlignment="1">
      <alignment horizontal="left" vertical="top" wrapText="1"/>
    </xf>
    <xf numFmtId="49" fontId="5" fillId="4" borderId="2" xfId="0" applyNumberFormat="1" applyFont="1" applyFill="1" applyBorder="1" applyAlignment="1">
      <alignment horizontal="center" vertical="center" shrinkToFit="1"/>
    </xf>
    <xf numFmtId="43" fontId="2" fillId="3" borderId="2" xfId="1" applyNumberFormat="1" applyFont="1" applyFill="1" applyBorder="1" applyAlignment="1">
      <alignment horizontal="center" vertical="center"/>
    </xf>
    <xf numFmtId="0" fontId="7" fillId="0" borderId="3" xfId="0" applyFont="1" applyFill="1" applyBorder="1" applyAlignment="1" applyProtection="1">
      <alignment vertical="center" wrapText="1" readingOrder="1"/>
      <protection locked="0"/>
    </xf>
    <xf numFmtId="49" fontId="6" fillId="0" borderId="4" xfId="0" applyNumberFormat="1" applyFont="1" applyFill="1" applyBorder="1" applyAlignment="1" applyProtection="1">
      <alignment horizontal="center" vertical="center" wrapText="1"/>
      <protection locked="0"/>
    </xf>
    <xf numFmtId="43" fontId="7" fillId="0" borderId="2" xfId="0" applyNumberFormat="1" applyFont="1" applyFill="1" applyBorder="1" applyAlignment="1">
      <alignment horizontal="center" vertical="center" shrinkToFit="1"/>
    </xf>
    <xf numFmtId="0" fontId="2" fillId="0" borderId="5" xfId="0" applyFont="1" applyFill="1" applyBorder="1" applyAlignment="1" applyProtection="1">
      <alignment vertical="center" wrapText="1" readingOrder="1"/>
      <protection locked="0"/>
    </xf>
    <xf numFmtId="49" fontId="5" fillId="0" borderId="1" xfId="0" applyNumberFormat="1" applyFont="1" applyFill="1" applyBorder="1" applyAlignment="1" applyProtection="1">
      <alignment horizontal="center" vertical="center" wrapText="1"/>
      <protection locked="0"/>
    </xf>
    <xf numFmtId="43" fontId="2" fillId="0" borderId="2" xfId="0" applyNumberFormat="1" applyFont="1" applyFill="1" applyBorder="1" applyAlignment="1">
      <alignment horizontal="center" vertical="center" shrinkToFit="1"/>
    </xf>
    <xf numFmtId="0" fontId="9" fillId="0" borderId="0" xfId="0" applyFont="1" applyBorder="1" applyAlignment="1">
      <alignment vertical="center" wrapText="1"/>
    </xf>
    <xf numFmtId="0" fontId="9" fillId="0" borderId="0" xfId="0" applyFont="1" applyBorder="1" applyAlignment="1">
      <alignment horizontal="center" vertical="center"/>
    </xf>
    <xf numFmtId="0" fontId="10" fillId="0" borderId="6" xfId="0" applyFont="1" applyFill="1" applyBorder="1" applyAlignment="1" applyProtection="1">
      <alignment vertical="center" wrapText="1" readingOrder="1"/>
      <protection locked="0"/>
    </xf>
    <xf numFmtId="49" fontId="5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8" xfId="0" applyFont="1" applyFill="1" applyBorder="1" applyAlignment="1" applyProtection="1">
      <alignment vertical="center" wrapText="1" readingOrder="1"/>
      <protection locked="0"/>
    </xf>
    <xf numFmtId="0" fontId="2" fillId="0" borderId="2" xfId="0" applyFont="1" applyFill="1" applyBorder="1" applyAlignment="1" applyProtection="1">
      <alignment vertical="top" wrapText="1"/>
      <protection locked="0"/>
    </xf>
    <xf numFmtId="49" fontId="5" fillId="0" borderId="2" xfId="0" applyNumberFormat="1" applyFont="1" applyFill="1" applyBorder="1" applyAlignment="1" applyProtection="1">
      <alignment horizontal="center" wrapText="1"/>
      <protection locked="0"/>
    </xf>
    <xf numFmtId="43" fontId="2" fillId="0" borderId="9" xfId="0" applyNumberFormat="1" applyFont="1" applyFill="1" applyBorder="1" applyAlignment="1">
      <alignment horizontal="center" vertical="center" shrinkToFit="1"/>
    </xf>
    <xf numFmtId="49" fontId="5" fillId="0" borderId="2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2" xfId="0" applyFont="1" applyFill="1" applyBorder="1" applyAlignment="1">
      <alignment wrapText="1"/>
    </xf>
    <xf numFmtId="0" fontId="2" fillId="0" borderId="2" xfId="0" applyFont="1" applyFill="1" applyBorder="1" applyAlignment="1" applyProtection="1">
      <alignment vertical="center" wrapText="1" readingOrder="1"/>
      <protection locked="0"/>
    </xf>
    <xf numFmtId="0" fontId="2" fillId="0" borderId="2" xfId="0" applyFont="1" applyFill="1" applyBorder="1" applyAlignment="1" applyProtection="1">
      <alignment horizontal="left" wrapText="1" readingOrder="1"/>
      <protection locked="0"/>
    </xf>
    <xf numFmtId="0" fontId="10" fillId="0" borderId="2" xfId="0" applyFont="1" applyFill="1" applyBorder="1" applyAlignment="1" applyProtection="1">
      <alignment vertical="center" wrapText="1" readingOrder="1"/>
      <protection locked="0"/>
    </xf>
    <xf numFmtId="49" fontId="5" fillId="0" borderId="2" xfId="0" applyNumberFormat="1" applyFont="1" applyFill="1" applyBorder="1" applyAlignment="1">
      <alignment horizontal="center" vertical="center"/>
    </xf>
    <xf numFmtId="2" fontId="2" fillId="0" borderId="2" xfId="0" applyNumberFormat="1" applyFont="1" applyFill="1" applyBorder="1" applyAlignment="1">
      <alignment horizontal="justify" wrapText="1"/>
    </xf>
    <xf numFmtId="2" fontId="10" fillId="0" borderId="2" xfId="0" applyNumberFormat="1" applyFont="1" applyFill="1" applyBorder="1" applyAlignment="1">
      <alignment horizontal="justify" vertical="top" wrapText="1"/>
    </xf>
    <xf numFmtId="2" fontId="2" fillId="0" borderId="2" xfId="0" applyNumberFormat="1" applyFont="1" applyFill="1" applyBorder="1" applyAlignment="1">
      <alignment horizontal="left" vertical="center" wrapText="1"/>
    </xf>
    <xf numFmtId="0" fontId="2" fillId="3" borderId="3" xfId="0" applyFont="1" applyFill="1" applyBorder="1" applyAlignment="1" applyProtection="1">
      <alignment vertical="center" wrapText="1" readingOrder="1"/>
      <protection locked="0"/>
    </xf>
    <xf numFmtId="49" fontId="5" fillId="3" borderId="2" xfId="0" applyNumberFormat="1" applyFont="1" applyFill="1" applyBorder="1" applyAlignment="1" applyProtection="1">
      <alignment horizontal="center" vertical="center" wrapText="1"/>
      <protection locked="0"/>
    </xf>
    <xf numFmtId="43" fontId="2" fillId="3" borderId="2" xfId="0" applyNumberFormat="1" applyFont="1" applyFill="1" applyBorder="1" applyAlignment="1">
      <alignment horizontal="center" vertical="center" shrinkToFit="1"/>
    </xf>
    <xf numFmtId="2" fontId="2" fillId="3" borderId="2" xfId="0" applyNumberFormat="1" applyFont="1" applyFill="1" applyBorder="1" applyAlignment="1">
      <alignment horizontal="justify" wrapText="1"/>
    </xf>
    <xf numFmtId="0" fontId="2" fillId="3" borderId="5" xfId="0" applyFont="1" applyFill="1" applyBorder="1" applyAlignment="1" applyProtection="1">
      <alignment vertical="center" wrapText="1" readingOrder="1"/>
      <protection locked="0"/>
    </xf>
    <xf numFmtId="43" fontId="7" fillId="0" borderId="2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0" xfId="0" applyFont="1"/>
    <xf numFmtId="43" fontId="2" fillId="0" borderId="0" xfId="0" applyNumberFormat="1" applyFont="1" applyAlignment="1">
      <alignment vertical="center"/>
    </xf>
    <xf numFmtId="0" fontId="2" fillId="0" borderId="0" xfId="0" applyFont="1" applyAlignment="1" applyProtection="1">
      <alignment horizontal="right" vertical="top" wrapText="1" readingOrder="1"/>
      <protection locked="0"/>
    </xf>
    <xf numFmtId="0" fontId="2" fillId="0" borderId="0" xfId="0" applyFont="1"/>
    <xf numFmtId="0" fontId="2" fillId="0" borderId="0" xfId="0" applyFont="1" applyAlignment="1">
      <alignment horizontal="right" vertical="center" wrapText="1"/>
    </xf>
    <xf numFmtId="43" fontId="2" fillId="0" borderId="0" xfId="1" applyNumberFormat="1" applyFont="1" applyAlignment="1">
      <alignment horizontal="right" vertical="center"/>
    </xf>
    <xf numFmtId="0" fontId="4" fillId="0" borderId="0" xfId="2" applyFont="1" applyAlignment="1">
      <alignment horizontal="center"/>
    </xf>
    <xf numFmtId="0" fontId="7" fillId="0" borderId="4" xfId="0" applyFont="1" applyFill="1" applyBorder="1" applyAlignment="1" applyProtection="1">
      <alignment horizontal="left" vertical="center" wrapText="1" readingOrder="1"/>
      <protection locked="0"/>
    </xf>
    <xf numFmtId="0" fontId="7" fillId="0" borderId="10" xfId="0" applyFont="1" applyFill="1" applyBorder="1" applyAlignment="1" applyProtection="1">
      <alignment horizontal="left" vertical="center" wrapText="1" readingOrder="1"/>
      <protection locked="0"/>
    </xf>
  </cellXfs>
  <cellStyles count="21">
    <cellStyle name="xl29" xfId="4"/>
    <cellStyle name="xl30" xfId="5"/>
    <cellStyle name="xl31" xfId="6"/>
    <cellStyle name="xl33 2" xfId="7"/>
    <cellStyle name="xl34 2" xfId="8"/>
    <cellStyle name="xl35" xfId="9"/>
    <cellStyle name="xl36" xfId="10"/>
    <cellStyle name="xl37 2" xfId="11"/>
    <cellStyle name="xl39" xfId="12"/>
    <cellStyle name="xl40" xfId="13"/>
    <cellStyle name="xl41" xfId="14"/>
    <cellStyle name="xl45" xfId="15"/>
    <cellStyle name="Обычный" xfId="0" builtinId="0"/>
    <cellStyle name="Обычный 2" xfId="2"/>
    <cellStyle name="Обычный 3" xfId="16"/>
    <cellStyle name="Обычный 4" xfId="17"/>
    <cellStyle name="Обычный 4 2" xfId="18"/>
    <cellStyle name="Обычный_Кассовый план поступлений 2010" xfId="3"/>
    <cellStyle name="Финансовый" xfId="1" builtinId="3"/>
    <cellStyle name="Финансовый 2" xfId="19"/>
    <cellStyle name="Финансовый 3" xfId="2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21"/>
  <sheetViews>
    <sheetView tabSelected="1" topLeftCell="A88" workbookViewId="0">
      <selection activeCell="A111" sqref="A111"/>
    </sheetView>
  </sheetViews>
  <sheetFormatPr defaultRowHeight="12.75" x14ac:dyDescent="0.2"/>
  <cols>
    <col min="1" max="1" width="69.42578125" style="1" customWidth="1"/>
    <col min="2" max="2" width="24.28515625" style="3" customWidth="1"/>
    <col min="3" max="3" width="16.42578125" style="81" hidden="1" customWidth="1"/>
    <col min="4" max="4" width="16.5703125" style="5" hidden="1" customWidth="1"/>
    <col min="5" max="5" width="17.28515625" style="6" customWidth="1"/>
    <col min="6" max="251" width="9.140625" style="1"/>
    <col min="252" max="252" width="52.85546875" style="1" customWidth="1"/>
    <col min="253" max="253" width="23.7109375" style="1" customWidth="1"/>
    <col min="254" max="254" width="14.5703125" style="1" customWidth="1"/>
    <col min="255" max="507" width="9.140625" style="1"/>
    <col min="508" max="508" width="52.85546875" style="1" customWidth="1"/>
    <col min="509" max="509" width="23.7109375" style="1" customWidth="1"/>
    <col min="510" max="510" width="14.5703125" style="1" customWidth="1"/>
    <col min="511" max="763" width="9.140625" style="1"/>
    <col min="764" max="764" width="52.85546875" style="1" customWidth="1"/>
    <col min="765" max="765" width="23.7109375" style="1" customWidth="1"/>
    <col min="766" max="766" width="14.5703125" style="1" customWidth="1"/>
    <col min="767" max="1019" width="9.140625" style="1"/>
    <col min="1020" max="1020" width="52.85546875" style="1" customWidth="1"/>
    <col min="1021" max="1021" width="23.7109375" style="1" customWidth="1"/>
    <col min="1022" max="1022" width="14.5703125" style="1" customWidth="1"/>
    <col min="1023" max="1275" width="9.140625" style="1"/>
    <col min="1276" max="1276" width="52.85546875" style="1" customWidth="1"/>
    <col min="1277" max="1277" width="23.7109375" style="1" customWidth="1"/>
    <col min="1278" max="1278" width="14.5703125" style="1" customWidth="1"/>
    <col min="1279" max="1531" width="9.140625" style="1"/>
    <col min="1532" max="1532" width="52.85546875" style="1" customWidth="1"/>
    <col min="1533" max="1533" width="23.7109375" style="1" customWidth="1"/>
    <col min="1534" max="1534" width="14.5703125" style="1" customWidth="1"/>
    <col min="1535" max="1787" width="9.140625" style="1"/>
    <col min="1788" max="1788" width="52.85546875" style="1" customWidth="1"/>
    <col min="1789" max="1789" width="23.7109375" style="1" customWidth="1"/>
    <col min="1790" max="1790" width="14.5703125" style="1" customWidth="1"/>
    <col min="1791" max="2043" width="9.140625" style="1"/>
    <col min="2044" max="2044" width="52.85546875" style="1" customWidth="1"/>
    <col min="2045" max="2045" width="23.7109375" style="1" customWidth="1"/>
    <col min="2046" max="2046" width="14.5703125" style="1" customWidth="1"/>
    <col min="2047" max="2299" width="9.140625" style="1"/>
    <col min="2300" max="2300" width="52.85546875" style="1" customWidth="1"/>
    <col min="2301" max="2301" width="23.7109375" style="1" customWidth="1"/>
    <col min="2302" max="2302" width="14.5703125" style="1" customWidth="1"/>
    <col min="2303" max="2555" width="9.140625" style="1"/>
    <col min="2556" max="2556" width="52.85546875" style="1" customWidth="1"/>
    <col min="2557" max="2557" width="23.7109375" style="1" customWidth="1"/>
    <col min="2558" max="2558" width="14.5703125" style="1" customWidth="1"/>
    <col min="2559" max="2811" width="9.140625" style="1"/>
    <col min="2812" max="2812" width="52.85546875" style="1" customWidth="1"/>
    <col min="2813" max="2813" width="23.7109375" style="1" customWidth="1"/>
    <col min="2814" max="2814" width="14.5703125" style="1" customWidth="1"/>
    <col min="2815" max="3067" width="9.140625" style="1"/>
    <col min="3068" max="3068" width="52.85546875" style="1" customWidth="1"/>
    <col min="3069" max="3069" width="23.7109375" style="1" customWidth="1"/>
    <col min="3070" max="3070" width="14.5703125" style="1" customWidth="1"/>
    <col min="3071" max="3323" width="9.140625" style="1"/>
    <col min="3324" max="3324" width="52.85546875" style="1" customWidth="1"/>
    <col min="3325" max="3325" width="23.7109375" style="1" customWidth="1"/>
    <col min="3326" max="3326" width="14.5703125" style="1" customWidth="1"/>
    <col min="3327" max="3579" width="9.140625" style="1"/>
    <col min="3580" max="3580" width="52.85546875" style="1" customWidth="1"/>
    <col min="3581" max="3581" width="23.7109375" style="1" customWidth="1"/>
    <col min="3582" max="3582" width="14.5703125" style="1" customWidth="1"/>
    <col min="3583" max="3835" width="9.140625" style="1"/>
    <col min="3836" max="3836" width="52.85546875" style="1" customWidth="1"/>
    <col min="3837" max="3837" width="23.7109375" style="1" customWidth="1"/>
    <col min="3838" max="3838" width="14.5703125" style="1" customWidth="1"/>
    <col min="3839" max="4091" width="9.140625" style="1"/>
    <col min="4092" max="4092" width="52.85546875" style="1" customWidth="1"/>
    <col min="4093" max="4093" width="23.7109375" style="1" customWidth="1"/>
    <col min="4094" max="4094" width="14.5703125" style="1" customWidth="1"/>
    <col min="4095" max="4347" width="9.140625" style="1"/>
    <col min="4348" max="4348" width="52.85546875" style="1" customWidth="1"/>
    <col min="4349" max="4349" width="23.7109375" style="1" customWidth="1"/>
    <col min="4350" max="4350" width="14.5703125" style="1" customWidth="1"/>
    <col min="4351" max="4603" width="9.140625" style="1"/>
    <col min="4604" max="4604" width="52.85546875" style="1" customWidth="1"/>
    <col min="4605" max="4605" width="23.7109375" style="1" customWidth="1"/>
    <col min="4606" max="4606" width="14.5703125" style="1" customWidth="1"/>
    <col min="4607" max="4859" width="9.140625" style="1"/>
    <col min="4860" max="4860" width="52.85546875" style="1" customWidth="1"/>
    <col min="4861" max="4861" width="23.7109375" style="1" customWidth="1"/>
    <col min="4862" max="4862" width="14.5703125" style="1" customWidth="1"/>
    <col min="4863" max="5115" width="9.140625" style="1"/>
    <col min="5116" max="5116" width="52.85546875" style="1" customWidth="1"/>
    <col min="5117" max="5117" width="23.7109375" style="1" customWidth="1"/>
    <col min="5118" max="5118" width="14.5703125" style="1" customWidth="1"/>
    <col min="5119" max="5371" width="9.140625" style="1"/>
    <col min="5372" max="5372" width="52.85546875" style="1" customWidth="1"/>
    <col min="5373" max="5373" width="23.7109375" style="1" customWidth="1"/>
    <col min="5374" max="5374" width="14.5703125" style="1" customWidth="1"/>
    <col min="5375" max="5627" width="9.140625" style="1"/>
    <col min="5628" max="5628" width="52.85546875" style="1" customWidth="1"/>
    <col min="5629" max="5629" width="23.7109375" style="1" customWidth="1"/>
    <col min="5630" max="5630" width="14.5703125" style="1" customWidth="1"/>
    <col min="5631" max="5883" width="9.140625" style="1"/>
    <col min="5884" max="5884" width="52.85546875" style="1" customWidth="1"/>
    <col min="5885" max="5885" width="23.7109375" style="1" customWidth="1"/>
    <col min="5886" max="5886" width="14.5703125" style="1" customWidth="1"/>
    <col min="5887" max="6139" width="9.140625" style="1"/>
    <col min="6140" max="6140" width="52.85546875" style="1" customWidth="1"/>
    <col min="6141" max="6141" width="23.7109375" style="1" customWidth="1"/>
    <col min="6142" max="6142" width="14.5703125" style="1" customWidth="1"/>
    <col min="6143" max="6395" width="9.140625" style="1"/>
    <col min="6396" max="6396" width="52.85546875" style="1" customWidth="1"/>
    <col min="6397" max="6397" width="23.7109375" style="1" customWidth="1"/>
    <col min="6398" max="6398" width="14.5703125" style="1" customWidth="1"/>
    <col min="6399" max="6651" width="9.140625" style="1"/>
    <col min="6652" max="6652" width="52.85546875" style="1" customWidth="1"/>
    <col min="6653" max="6653" width="23.7109375" style="1" customWidth="1"/>
    <col min="6654" max="6654" width="14.5703125" style="1" customWidth="1"/>
    <col min="6655" max="6907" width="9.140625" style="1"/>
    <col min="6908" max="6908" width="52.85546875" style="1" customWidth="1"/>
    <col min="6909" max="6909" width="23.7109375" style="1" customWidth="1"/>
    <col min="6910" max="6910" width="14.5703125" style="1" customWidth="1"/>
    <col min="6911" max="7163" width="9.140625" style="1"/>
    <col min="7164" max="7164" width="52.85546875" style="1" customWidth="1"/>
    <col min="7165" max="7165" width="23.7109375" style="1" customWidth="1"/>
    <col min="7166" max="7166" width="14.5703125" style="1" customWidth="1"/>
    <col min="7167" max="7419" width="9.140625" style="1"/>
    <col min="7420" max="7420" width="52.85546875" style="1" customWidth="1"/>
    <col min="7421" max="7421" width="23.7109375" style="1" customWidth="1"/>
    <col min="7422" max="7422" width="14.5703125" style="1" customWidth="1"/>
    <col min="7423" max="7675" width="9.140625" style="1"/>
    <col min="7676" max="7676" width="52.85546875" style="1" customWidth="1"/>
    <col min="7677" max="7677" width="23.7109375" style="1" customWidth="1"/>
    <col min="7678" max="7678" width="14.5703125" style="1" customWidth="1"/>
    <col min="7679" max="7931" width="9.140625" style="1"/>
    <col min="7932" max="7932" width="52.85546875" style="1" customWidth="1"/>
    <col min="7933" max="7933" width="23.7109375" style="1" customWidth="1"/>
    <col min="7934" max="7934" width="14.5703125" style="1" customWidth="1"/>
    <col min="7935" max="8187" width="9.140625" style="1"/>
    <col min="8188" max="8188" width="52.85546875" style="1" customWidth="1"/>
    <col min="8189" max="8189" width="23.7109375" style="1" customWidth="1"/>
    <col min="8190" max="8190" width="14.5703125" style="1" customWidth="1"/>
    <col min="8191" max="8443" width="9.140625" style="1"/>
    <col min="8444" max="8444" width="52.85546875" style="1" customWidth="1"/>
    <col min="8445" max="8445" width="23.7109375" style="1" customWidth="1"/>
    <col min="8446" max="8446" width="14.5703125" style="1" customWidth="1"/>
    <col min="8447" max="8699" width="9.140625" style="1"/>
    <col min="8700" max="8700" width="52.85546875" style="1" customWidth="1"/>
    <col min="8701" max="8701" width="23.7109375" style="1" customWidth="1"/>
    <col min="8702" max="8702" width="14.5703125" style="1" customWidth="1"/>
    <col min="8703" max="8955" width="9.140625" style="1"/>
    <col min="8956" max="8956" width="52.85546875" style="1" customWidth="1"/>
    <col min="8957" max="8957" width="23.7109375" style="1" customWidth="1"/>
    <col min="8958" max="8958" width="14.5703125" style="1" customWidth="1"/>
    <col min="8959" max="9211" width="9.140625" style="1"/>
    <col min="9212" max="9212" width="52.85546875" style="1" customWidth="1"/>
    <col min="9213" max="9213" width="23.7109375" style="1" customWidth="1"/>
    <col min="9214" max="9214" width="14.5703125" style="1" customWidth="1"/>
    <col min="9215" max="9467" width="9.140625" style="1"/>
    <col min="9468" max="9468" width="52.85546875" style="1" customWidth="1"/>
    <col min="9469" max="9469" width="23.7109375" style="1" customWidth="1"/>
    <col min="9470" max="9470" width="14.5703125" style="1" customWidth="1"/>
    <col min="9471" max="9723" width="9.140625" style="1"/>
    <col min="9724" max="9724" width="52.85546875" style="1" customWidth="1"/>
    <col min="9725" max="9725" width="23.7109375" style="1" customWidth="1"/>
    <col min="9726" max="9726" width="14.5703125" style="1" customWidth="1"/>
    <col min="9727" max="9979" width="9.140625" style="1"/>
    <col min="9980" max="9980" width="52.85546875" style="1" customWidth="1"/>
    <col min="9981" max="9981" width="23.7109375" style="1" customWidth="1"/>
    <col min="9982" max="9982" width="14.5703125" style="1" customWidth="1"/>
    <col min="9983" max="10235" width="9.140625" style="1"/>
    <col min="10236" max="10236" width="52.85546875" style="1" customWidth="1"/>
    <col min="10237" max="10237" width="23.7109375" style="1" customWidth="1"/>
    <col min="10238" max="10238" width="14.5703125" style="1" customWidth="1"/>
    <col min="10239" max="10491" width="9.140625" style="1"/>
    <col min="10492" max="10492" width="52.85546875" style="1" customWidth="1"/>
    <col min="10493" max="10493" width="23.7109375" style="1" customWidth="1"/>
    <col min="10494" max="10494" width="14.5703125" style="1" customWidth="1"/>
    <col min="10495" max="10747" width="9.140625" style="1"/>
    <col min="10748" max="10748" width="52.85546875" style="1" customWidth="1"/>
    <col min="10749" max="10749" width="23.7109375" style="1" customWidth="1"/>
    <col min="10750" max="10750" width="14.5703125" style="1" customWidth="1"/>
    <col min="10751" max="11003" width="9.140625" style="1"/>
    <col min="11004" max="11004" width="52.85546875" style="1" customWidth="1"/>
    <col min="11005" max="11005" width="23.7109375" style="1" customWidth="1"/>
    <col min="11006" max="11006" width="14.5703125" style="1" customWidth="1"/>
    <col min="11007" max="11259" width="9.140625" style="1"/>
    <col min="11260" max="11260" width="52.85546875" style="1" customWidth="1"/>
    <col min="11261" max="11261" width="23.7109375" style="1" customWidth="1"/>
    <col min="11262" max="11262" width="14.5703125" style="1" customWidth="1"/>
    <col min="11263" max="11515" width="9.140625" style="1"/>
    <col min="11516" max="11516" width="52.85546875" style="1" customWidth="1"/>
    <col min="11517" max="11517" width="23.7109375" style="1" customWidth="1"/>
    <col min="11518" max="11518" width="14.5703125" style="1" customWidth="1"/>
    <col min="11519" max="11771" width="9.140625" style="1"/>
    <col min="11772" max="11772" width="52.85546875" style="1" customWidth="1"/>
    <col min="11773" max="11773" width="23.7109375" style="1" customWidth="1"/>
    <col min="11774" max="11774" width="14.5703125" style="1" customWidth="1"/>
    <col min="11775" max="12027" width="9.140625" style="1"/>
    <col min="12028" max="12028" width="52.85546875" style="1" customWidth="1"/>
    <col min="12029" max="12029" width="23.7109375" style="1" customWidth="1"/>
    <col min="12030" max="12030" width="14.5703125" style="1" customWidth="1"/>
    <col min="12031" max="12283" width="9.140625" style="1"/>
    <col min="12284" max="12284" width="52.85546875" style="1" customWidth="1"/>
    <col min="12285" max="12285" width="23.7109375" style="1" customWidth="1"/>
    <col min="12286" max="12286" width="14.5703125" style="1" customWidth="1"/>
    <col min="12287" max="12539" width="9.140625" style="1"/>
    <col min="12540" max="12540" width="52.85546875" style="1" customWidth="1"/>
    <col min="12541" max="12541" width="23.7109375" style="1" customWidth="1"/>
    <col min="12542" max="12542" width="14.5703125" style="1" customWidth="1"/>
    <col min="12543" max="12795" width="9.140625" style="1"/>
    <col min="12796" max="12796" width="52.85546875" style="1" customWidth="1"/>
    <col min="12797" max="12797" width="23.7109375" style="1" customWidth="1"/>
    <col min="12798" max="12798" width="14.5703125" style="1" customWidth="1"/>
    <col min="12799" max="13051" width="9.140625" style="1"/>
    <col min="13052" max="13052" width="52.85546875" style="1" customWidth="1"/>
    <col min="13053" max="13053" width="23.7109375" style="1" customWidth="1"/>
    <col min="13054" max="13054" width="14.5703125" style="1" customWidth="1"/>
    <col min="13055" max="13307" width="9.140625" style="1"/>
    <col min="13308" max="13308" width="52.85546875" style="1" customWidth="1"/>
    <col min="13309" max="13309" width="23.7109375" style="1" customWidth="1"/>
    <col min="13310" max="13310" width="14.5703125" style="1" customWidth="1"/>
    <col min="13311" max="13563" width="9.140625" style="1"/>
    <col min="13564" max="13564" width="52.85546875" style="1" customWidth="1"/>
    <col min="13565" max="13565" width="23.7109375" style="1" customWidth="1"/>
    <col min="13566" max="13566" width="14.5703125" style="1" customWidth="1"/>
    <col min="13567" max="13819" width="9.140625" style="1"/>
    <col min="13820" max="13820" width="52.85546875" style="1" customWidth="1"/>
    <col min="13821" max="13821" width="23.7109375" style="1" customWidth="1"/>
    <col min="13822" max="13822" width="14.5703125" style="1" customWidth="1"/>
    <col min="13823" max="14075" width="9.140625" style="1"/>
    <col min="14076" max="14076" width="52.85546875" style="1" customWidth="1"/>
    <col min="14077" max="14077" width="23.7109375" style="1" customWidth="1"/>
    <col min="14078" max="14078" width="14.5703125" style="1" customWidth="1"/>
    <col min="14079" max="14331" width="9.140625" style="1"/>
    <col min="14332" max="14332" width="52.85546875" style="1" customWidth="1"/>
    <col min="14333" max="14333" width="23.7109375" style="1" customWidth="1"/>
    <col min="14334" max="14334" width="14.5703125" style="1" customWidth="1"/>
    <col min="14335" max="14587" width="9.140625" style="1"/>
    <col min="14588" max="14588" width="52.85546875" style="1" customWidth="1"/>
    <col min="14589" max="14589" width="23.7109375" style="1" customWidth="1"/>
    <col min="14590" max="14590" width="14.5703125" style="1" customWidth="1"/>
    <col min="14591" max="14843" width="9.140625" style="1"/>
    <col min="14844" max="14844" width="52.85546875" style="1" customWidth="1"/>
    <col min="14845" max="14845" width="23.7109375" style="1" customWidth="1"/>
    <col min="14846" max="14846" width="14.5703125" style="1" customWidth="1"/>
    <col min="14847" max="15099" width="9.140625" style="1"/>
    <col min="15100" max="15100" width="52.85546875" style="1" customWidth="1"/>
    <col min="15101" max="15101" width="23.7109375" style="1" customWidth="1"/>
    <col min="15102" max="15102" width="14.5703125" style="1" customWidth="1"/>
    <col min="15103" max="15355" width="9.140625" style="1"/>
    <col min="15356" max="15356" width="52.85546875" style="1" customWidth="1"/>
    <col min="15357" max="15357" width="23.7109375" style="1" customWidth="1"/>
    <col min="15358" max="15358" width="14.5703125" style="1" customWidth="1"/>
    <col min="15359" max="15611" width="9.140625" style="1"/>
    <col min="15612" max="15612" width="52.85546875" style="1" customWidth="1"/>
    <col min="15613" max="15613" width="23.7109375" style="1" customWidth="1"/>
    <col min="15614" max="15614" width="14.5703125" style="1" customWidth="1"/>
    <col min="15615" max="15867" width="9.140625" style="1"/>
    <col min="15868" max="15868" width="52.85546875" style="1" customWidth="1"/>
    <col min="15869" max="15869" width="23.7109375" style="1" customWidth="1"/>
    <col min="15870" max="15870" width="14.5703125" style="1" customWidth="1"/>
    <col min="15871" max="16123" width="9.140625" style="1"/>
    <col min="16124" max="16124" width="52.85546875" style="1" customWidth="1"/>
    <col min="16125" max="16125" width="23.7109375" style="1" customWidth="1"/>
    <col min="16126" max="16126" width="14.5703125" style="1" customWidth="1"/>
    <col min="16127" max="16384" width="9.140625" style="1"/>
  </cols>
  <sheetData>
    <row r="1" spans="1:5" ht="15" customHeight="1" x14ac:dyDescent="0.2">
      <c r="A1" s="85" t="s">
        <v>195</v>
      </c>
      <c r="B1" s="85"/>
      <c r="C1" s="85"/>
      <c r="D1" s="85"/>
      <c r="E1" s="85"/>
    </row>
    <row r="2" spans="1:5" ht="15" customHeight="1" x14ac:dyDescent="0.2">
      <c r="A2" s="85" t="s">
        <v>196</v>
      </c>
      <c r="B2" s="85"/>
      <c r="C2" s="85"/>
      <c r="D2" s="85"/>
      <c r="E2" s="85"/>
    </row>
    <row r="3" spans="1:5" ht="15" customHeight="1" x14ac:dyDescent="0.2">
      <c r="A3" s="85" t="s">
        <v>0</v>
      </c>
      <c r="B3" s="85"/>
      <c r="C3" s="85"/>
      <c r="D3" s="85"/>
      <c r="E3" s="85"/>
    </row>
    <row r="4" spans="1:5" s="80" customFormat="1" ht="48" customHeight="1" x14ac:dyDescent="0.2">
      <c r="A4" s="84" t="s">
        <v>197</v>
      </c>
      <c r="B4" s="84"/>
      <c r="C4" s="84"/>
      <c r="D4" s="84"/>
      <c r="E4" s="84"/>
    </row>
    <row r="5" spans="1:5" s="80" customFormat="1" ht="15" customHeight="1" x14ac:dyDescent="0.2">
      <c r="A5" s="2"/>
      <c r="B5" s="2"/>
      <c r="C5" s="2"/>
      <c r="D5" s="2"/>
      <c r="E5" s="2"/>
    </row>
    <row r="6" spans="1:5" x14ac:dyDescent="0.2">
      <c r="C6" s="4"/>
    </row>
    <row r="8" spans="1:5" ht="14.25" x14ac:dyDescent="0.2">
      <c r="A8" s="86" t="s">
        <v>1</v>
      </c>
      <c r="B8" s="86"/>
      <c r="C8" s="86"/>
      <c r="D8" s="86"/>
      <c r="E8" s="86"/>
    </row>
    <row r="9" spans="1:5" ht="11.25" customHeight="1" x14ac:dyDescent="0.2">
      <c r="B9" s="7"/>
      <c r="C9" s="8"/>
    </row>
    <row r="10" spans="1:5" x14ac:dyDescent="0.2">
      <c r="B10" s="9"/>
      <c r="C10" s="10"/>
      <c r="E10" s="6" t="s">
        <v>2</v>
      </c>
    </row>
    <row r="11" spans="1:5" ht="42" customHeight="1" x14ac:dyDescent="0.2">
      <c r="A11" s="11" t="s">
        <v>3</v>
      </c>
      <c r="B11" s="12" t="s">
        <v>4</v>
      </c>
      <c r="C11" s="13" t="s">
        <v>5</v>
      </c>
      <c r="D11" s="14" t="s">
        <v>6</v>
      </c>
      <c r="E11" s="14" t="s">
        <v>5</v>
      </c>
    </row>
    <row r="12" spans="1:5" x14ac:dyDescent="0.2">
      <c r="A12" s="15" t="s">
        <v>7</v>
      </c>
      <c r="B12" s="16" t="s">
        <v>8</v>
      </c>
      <c r="C12" s="17">
        <f>C13+C41</f>
        <v>1192428312</v>
      </c>
      <c r="D12" s="18">
        <f>D13+D41</f>
        <v>3173873.55</v>
      </c>
      <c r="E12" s="18">
        <f>E13+E41</f>
        <v>1195602185.55</v>
      </c>
    </row>
    <row r="13" spans="1:5" x14ac:dyDescent="0.2">
      <c r="A13" s="15" t="s">
        <v>9</v>
      </c>
      <c r="B13" s="19"/>
      <c r="C13" s="18">
        <f>C14+C19+C23+C32+C38</f>
        <v>1086638652</v>
      </c>
      <c r="D13" s="18">
        <f>D14+D19+D23+D32+D38</f>
        <v>0</v>
      </c>
      <c r="E13" s="18">
        <f>E14+E19+E23+E32+E38</f>
        <v>1086638652</v>
      </c>
    </row>
    <row r="14" spans="1:5" s="21" customFormat="1" x14ac:dyDescent="0.2">
      <c r="A14" s="20" t="s">
        <v>10</v>
      </c>
      <c r="B14" s="16" t="s">
        <v>11</v>
      </c>
      <c r="C14" s="18">
        <f>C15</f>
        <v>964387279</v>
      </c>
      <c r="D14" s="18">
        <f>D15</f>
        <v>0</v>
      </c>
      <c r="E14" s="18">
        <f>E15</f>
        <v>964387279</v>
      </c>
    </row>
    <row r="15" spans="1:5" x14ac:dyDescent="0.2">
      <c r="A15" s="22" t="s">
        <v>12</v>
      </c>
      <c r="B15" s="19" t="s">
        <v>13</v>
      </c>
      <c r="C15" s="23">
        <f>C16+C17+C18</f>
        <v>964387279</v>
      </c>
      <c r="D15" s="23">
        <f t="shared" ref="D15:E15" si="0">D16+D17+D18</f>
        <v>0</v>
      </c>
      <c r="E15" s="23">
        <f t="shared" si="0"/>
        <v>964387279</v>
      </c>
    </row>
    <row r="16" spans="1:5" ht="48" x14ac:dyDescent="0.2">
      <c r="A16" s="24" t="s">
        <v>14</v>
      </c>
      <c r="B16" s="19" t="s">
        <v>15</v>
      </c>
      <c r="C16" s="23">
        <v>961766125</v>
      </c>
      <c r="D16" s="25">
        <v>0</v>
      </c>
      <c r="E16" s="26">
        <f t="shared" ref="E16:E74" si="1">C16+D16</f>
        <v>961766125</v>
      </c>
    </row>
    <row r="17" spans="1:5" ht="60" x14ac:dyDescent="0.2">
      <c r="A17" s="24" t="s">
        <v>16</v>
      </c>
      <c r="B17" s="19" t="s">
        <v>17</v>
      </c>
      <c r="C17" s="23">
        <v>677601</v>
      </c>
      <c r="D17" s="25">
        <v>0</v>
      </c>
      <c r="E17" s="26">
        <f t="shared" si="1"/>
        <v>677601</v>
      </c>
    </row>
    <row r="18" spans="1:5" s="28" customFormat="1" ht="24" x14ac:dyDescent="0.2">
      <c r="A18" s="24" t="s">
        <v>18</v>
      </c>
      <c r="B18" s="19" t="s">
        <v>19</v>
      </c>
      <c r="C18" s="23">
        <v>1943553</v>
      </c>
      <c r="D18" s="27"/>
      <c r="E18" s="26">
        <f t="shared" si="1"/>
        <v>1943553</v>
      </c>
    </row>
    <row r="19" spans="1:5" s="28" customFormat="1" ht="24" x14ac:dyDescent="0.2">
      <c r="A19" s="29" t="s">
        <v>20</v>
      </c>
      <c r="B19" s="16" t="s">
        <v>21</v>
      </c>
      <c r="C19" s="18">
        <f>SUM(C20:C22)</f>
        <v>10249820</v>
      </c>
      <c r="D19" s="18">
        <f>SUM(D20:D22)</f>
        <v>0</v>
      </c>
      <c r="E19" s="18">
        <f>SUM(E20:E22)</f>
        <v>10249820</v>
      </c>
    </row>
    <row r="20" spans="1:5" s="28" customFormat="1" ht="60" x14ac:dyDescent="0.2">
      <c r="A20" s="24" t="s">
        <v>22</v>
      </c>
      <c r="B20" s="19" t="s">
        <v>23</v>
      </c>
      <c r="C20" s="27">
        <v>4341760</v>
      </c>
      <c r="D20" s="27"/>
      <c r="E20" s="26">
        <f t="shared" si="1"/>
        <v>4341760</v>
      </c>
    </row>
    <row r="21" spans="1:5" s="28" customFormat="1" ht="72" x14ac:dyDescent="0.2">
      <c r="A21" s="24" t="s">
        <v>24</v>
      </c>
      <c r="B21" s="19" t="s">
        <v>25</v>
      </c>
      <c r="C21" s="27">
        <v>43230</v>
      </c>
      <c r="D21" s="27"/>
      <c r="E21" s="26">
        <f t="shared" si="1"/>
        <v>43230</v>
      </c>
    </row>
    <row r="22" spans="1:5" s="28" customFormat="1" ht="60" x14ac:dyDescent="0.2">
      <c r="A22" s="24" t="s">
        <v>26</v>
      </c>
      <c r="B22" s="19" t="s">
        <v>27</v>
      </c>
      <c r="C22" s="27">
        <v>5864830</v>
      </c>
      <c r="D22" s="27"/>
      <c r="E22" s="26">
        <f t="shared" si="1"/>
        <v>5864830</v>
      </c>
    </row>
    <row r="23" spans="1:5" s="28" customFormat="1" x14ac:dyDescent="0.2">
      <c r="A23" s="20" t="s">
        <v>28</v>
      </c>
      <c r="B23" s="16" t="s">
        <v>29</v>
      </c>
      <c r="C23" s="18">
        <f>C24+C27+C30</f>
        <v>81105672</v>
      </c>
      <c r="D23" s="18">
        <f>D24+D27+D30</f>
        <v>0</v>
      </c>
      <c r="E23" s="18">
        <f>E24+E27+E30</f>
        <v>81105672</v>
      </c>
    </row>
    <row r="24" spans="1:5" s="28" customFormat="1" ht="15" customHeight="1" x14ac:dyDescent="0.2">
      <c r="A24" s="30" t="s">
        <v>30</v>
      </c>
      <c r="B24" s="19" t="s">
        <v>31</v>
      </c>
      <c r="C24" s="23">
        <f>SUM(C25:C26)</f>
        <v>65991550</v>
      </c>
      <c r="D24" s="23">
        <f>SUM(D25:D26)</f>
        <v>0</v>
      </c>
      <c r="E24" s="23">
        <f>SUM(E25:E26)</f>
        <v>65991550</v>
      </c>
    </row>
    <row r="25" spans="1:5" s="28" customFormat="1" ht="24" x14ac:dyDescent="0.2">
      <c r="A25" s="31" t="s">
        <v>32</v>
      </c>
      <c r="B25" s="32" t="s">
        <v>33</v>
      </c>
      <c r="C25" s="33">
        <v>44834590</v>
      </c>
      <c r="D25" s="34">
        <v>0</v>
      </c>
      <c r="E25" s="26">
        <f t="shared" si="1"/>
        <v>44834590</v>
      </c>
    </row>
    <row r="26" spans="1:5" s="28" customFormat="1" ht="38.25" customHeight="1" x14ac:dyDescent="0.2">
      <c r="A26" s="31" t="s">
        <v>34</v>
      </c>
      <c r="B26" s="32" t="s">
        <v>35</v>
      </c>
      <c r="C26" s="33">
        <v>21156960</v>
      </c>
      <c r="D26" s="27">
        <v>0</v>
      </c>
      <c r="E26" s="26">
        <f t="shared" si="1"/>
        <v>21156960</v>
      </c>
    </row>
    <row r="27" spans="1:5" s="28" customFormat="1" x14ac:dyDescent="0.2">
      <c r="A27" s="30" t="s">
        <v>36</v>
      </c>
      <c r="B27" s="19" t="s">
        <v>37</v>
      </c>
      <c r="C27" s="23">
        <f>SUM(C28:C29)</f>
        <v>12107790</v>
      </c>
      <c r="D27" s="23">
        <f>SUM(D28:D29)</f>
        <v>0</v>
      </c>
      <c r="E27" s="23">
        <f>SUM(E28:E29)</f>
        <v>12107790</v>
      </c>
    </row>
    <row r="28" spans="1:5" s="28" customFormat="1" ht="15" customHeight="1" x14ac:dyDescent="0.2">
      <c r="A28" s="30" t="s">
        <v>36</v>
      </c>
      <c r="B28" s="19" t="s">
        <v>38</v>
      </c>
      <c r="C28" s="23">
        <v>12102113</v>
      </c>
      <c r="D28" s="27">
        <v>0</v>
      </c>
      <c r="E28" s="26">
        <f t="shared" si="1"/>
        <v>12102113</v>
      </c>
    </row>
    <row r="29" spans="1:5" s="28" customFormat="1" ht="24" x14ac:dyDescent="0.2">
      <c r="A29" s="30" t="s">
        <v>39</v>
      </c>
      <c r="B29" s="19" t="s">
        <v>40</v>
      </c>
      <c r="C29" s="23">
        <v>5677</v>
      </c>
      <c r="D29" s="27"/>
      <c r="E29" s="26">
        <f t="shared" si="1"/>
        <v>5677</v>
      </c>
    </row>
    <row r="30" spans="1:5" s="28" customFormat="1" x14ac:dyDescent="0.2">
      <c r="A30" s="30" t="s">
        <v>41</v>
      </c>
      <c r="B30" s="19" t="s">
        <v>42</v>
      </c>
      <c r="C30" s="23">
        <f>C31</f>
        <v>3006332</v>
      </c>
      <c r="D30" s="23">
        <f>D31</f>
        <v>0</v>
      </c>
      <c r="E30" s="23">
        <f>E31</f>
        <v>3006332</v>
      </c>
    </row>
    <row r="31" spans="1:5" s="28" customFormat="1" ht="24" x14ac:dyDescent="0.2">
      <c r="A31" s="30" t="s">
        <v>43</v>
      </c>
      <c r="B31" s="19" t="s">
        <v>44</v>
      </c>
      <c r="C31" s="23">
        <v>3006332</v>
      </c>
      <c r="D31" s="26">
        <v>0</v>
      </c>
      <c r="E31" s="26">
        <f t="shared" si="1"/>
        <v>3006332</v>
      </c>
    </row>
    <row r="32" spans="1:5" s="28" customFormat="1" x14ac:dyDescent="0.2">
      <c r="A32" s="35" t="s">
        <v>45</v>
      </c>
      <c r="B32" s="16" t="s">
        <v>46</v>
      </c>
      <c r="C32" s="18">
        <f>C33+C35</f>
        <v>19192045</v>
      </c>
      <c r="D32" s="18">
        <f>D33+D35</f>
        <v>0</v>
      </c>
      <c r="E32" s="18">
        <f>E33+E35</f>
        <v>19192045</v>
      </c>
    </row>
    <row r="33" spans="1:5" s="28" customFormat="1" x14ac:dyDescent="0.2">
      <c r="A33" s="30" t="s">
        <v>47</v>
      </c>
      <c r="B33" s="36" t="s">
        <v>48</v>
      </c>
      <c r="C33" s="23">
        <f>C34</f>
        <v>16867172</v>
      </c>
      <c r="D33" s="23">
        <f>D34</f>
        <v>0</v>
      </c>
      <c r="E33" s="23">
        <f>E34</f>
        <v>16867172</v>
      </c>
    </row>
    <row r="34" spans="1:5" s="28" customFormat="1" ht="24" x14ac:dyDescent="0.2">
      <c r="A34" s="30" t="s">
        <v>49</v>
      </c>
      <c r="B34" s="19" t="s">
        <v>50</v>
      </c>
      <c r="C34" s="23">
        <v>16867172</v>
      </c>
      <c r="D34" s="26">
        <v>0</v>
      </c>
      <c r="E34" s="26">
        <f t="shared" si="1"/>
        <v>16867172</v>
      </c>
    </row>
    <row r="35" spans="1:5" s="28" customFormat="1" x14ac:dyDescent="0.2">
      <c r="A35" s="30" t="s">
        <v>51</v>
      </c>
      <c r="B35" s="19" t="s">
        <v>52</v>
      </c>
      <c r="C35" s="23">
        <f>C36+C37</f>
        <v>2324873</v>
      </c>
      <c r="D35" s="23">
        <f>D36+D37</f>
        <v>0</v>
      </c>
      <c r="E35" s="23">
        <f>E36+E37</f>
        <v>2324873</v>
      </c>
    </row>
    <row r="36" spans="1:5" s="28" customFormat="1" ht="24" x14ac:dyDescent="0.2">
      <c r="A36" s="37" t="s">
        <v>53</v>
      </c>
      <c r="B36" s="19" t="s">
        <v>54</v>
      </c>
      <c r="C36" s="23">
        <v>2318900</v>
      </c>
      <c r="D36" s="26">
        <v>0</v>
      </c>
      <c r="E36" s="26">
        <f t="shared" si="1"/>
        <v>2318900</v>
      </c>
    </row>
    <row r="37" spans="1:5" s="28" customFormat="1" ht="29.25" customHeight="1" x14ac:dyDescent="0.2">
      <c r="A37" s="38" t="s">
        <v>55</v>
      </c>
      <c r="B37" s="19" t="s">
        <v>56</v>
      </c>
      <c r="C37" s="23">
        <v>5973</v>
      </c>
      <c r="D37" s="27">
        <v>0</v>
      </c>
      <c r="E37" s="26">
        <f t="shared" si="1"/>
        <v>5973</v>
      </c>
    </row>
    <row r="38" spans="1:5" s="28" customFormat="1" x14ac:dyDescent="0.2">
      <c r="A38" s="20" t="s">
        <v>57</v>
      </c>
      <c r="B38" s="16" t="s">
        <v>58</v>
      </c>
      <c r="C38" s="18">
        <f>C39+C40</f>
        <v>11703836</v>
      </c>
      <c r="D38" s="18">
        <f>D39+D40</f>
        <v>0</v>
      </c>
      <c r="E38" s="18">
        <f>E39+E40</f>
        <v>11703836</v>
      </c>
    </row>
    <row r="39" spans="1:5" s="28" customFormat="1" ht="24" x14ac:dyDescent="0.2">
      <c r="A39" s="39" t="s">
        <v>59</v>
      </c>
      <c r="B39" s="19" t="s">
        <v>60</v>
      </c>
      <c r="C39" s="23">
        <v>11680236</v>
      </c>
      <c r="D39" s="27">
        <v>0</v>
      </c>
      <c r="E39" s="26">
        <f t="shared" si="1"/>
        <v>11680236</v>
      </c>
    </row>
    <row r="40" spans="1:5" s="28" customFormat="1" x14ac:dyDescent="0.2">
      <c r="A40" s="39" t="s">
        <v>61</v>
      </c>
      <c r="B40" s="19" t="s">
        <v>62</v>
      </c>
      <c r="C40" s="23">
        <v>23600</v>
      </c>
      <c r="D40" s="26">
        <v>0</v>
      </c>
      <c r="E40" s="26">
        <f t="shared" si="1"/>
        <v>23600</v>
      </c>
    </row>
    <row r="41" spans="1:5" s="28" customFormat="1" x14ac:dyDescent="0.2">
      <c r="A41" s="20" t="s">
        <v>63</v>
      </c>
      <c r="B41" s="19"/>
      <c r="C41" s="18">
        <f>C42+C51+C60+C63+C57</f>
        <v>105789660</v>
      </c>
      <c r="D41" s="18">
        <f t="shared" ref="D41:E41" si="2">D42+D51+D60+D63+D57</f>
        <v>3173873.55</v>
      </c>
      <c r="E41" s="18">
        <f t="shared" si="2"/>
        <v>108963533.55</v>
      </c>
    </row>
    <row r="42" spans="1:5" s="28" customFormat="1" ht="24" x14ac:dyDescent="0.2">
      <c r="A42" s="20" t="s">
        <v>64</v>
      </c>
      <c r="B42" s="16" t="s">
        <v>65</v>
      </c>
      <c r="C42" s="18">
        <f>C43+C47+C49</f>
        <v>51249120</v>
      </c>
      <c r="D42" s="18">
        <f>D43+D47+D49</f>
        <v>0</v>
      </c>
      <c r="E42" s="18">
        <f>E43+E47+E49</f>
        <v>51249120</v>
      </c>
    </row>
    <row r="43" spans="1:5" s="28" customFormat="1" ht="48" x14ac:dyDescent="0.2">
      <c r="A43" s="24" t="s">
        <v>66</v>
      </c>
      <c r="B43" s="19" t="s">
        <v>67</v>
      </c>
      <c r="C43" s="23">
        <f>C44+C45+C46</f>
        <v>44541120</v>
      </c>
      <c r="D43" s="23">
        <f>D44+D45+D46</f>
        <v>0</v>
      </c>
      <c r="E43" s="23">
        <f>E44+E45+E46</f>
        <v>44541120</v>
      </c>
    </row>
    <row r="44" spans="1:5" s="28" customFormat="1" ht="50.25" customHeight="1" x14ac:dyDescent="0.2">
      <c r="A44" s="40" t="s">
        <v>68</v>
      </c>
      <c r="B44" s="19" t="s">
        <v>69</v>
      </c>
      <c r="C44" s="23">
        <v>10319700</v>
      </c>
      <c r="D44" s="27"/>
      <c r="E44" s="26">
        <f t="shared" si="1"/>
        <v>10319700</v>
      </c>
    </row>
    <row r="45" spans="1:5" s="28" customFormat="1" ht="48" x14ac:dyDescent="0.2">
      <c r="A45" s="40" t="s">
        <v>70</v>
      </c>
      <c r="B45" s="19" t="s">
        <v>71</v>
      </c>
      <c r="C45" s="23">
        <v>6147920</v>
      </c>
      <c r="D45" s="26"/>
      <c r="E45" s="26">
        <f t="shared" si="1"/>
        <v>6147920</v>
      </c>
    </row>
    <row r="46" spans="1:5" s="28" customFormat="1" ht="37.5" customHeight="1" x14ac:dyDescent="0.2">
      <c r="A46" s="40" t="s">
        <v>72</v>
      </c>
      <c r="B46" s="19" t="s">
        <v>73</v>
      </c>
      <c r="C46" s="23">
        <v>28073500</v>
      </c>
      <c r="D46" s="26">
        <v>0</v>
      </c>
      <c r="E46" s="26">
        <f t="shared" si="1"/>
        <v>28073500</v>
      </c>
    </row>
    <row r="47" spans="1:5" s="28" customFormat="1" ht="19.5" customHeight="1" x14ac:dyDescent="0.2">
      <c r="A47" s="30" t="s">
        <v>74</v>
      </c>
      <c r="B47" s="19" t="s">
        <v>75</v>
      </c>
      <c r="C47" s="23">
        <f>C48</f>
        <v>2000000</v>
      </c>
      <c r="D47" s="23">
        <f>D48</f>
        <v>0</v>
      </c>
      <c r="E47" s="23">
        <f>E48</f>
        <v>2000000</v>
      </c>
    </row>
    <row r="48" spans="1:5" s="28" customFormat="1" ht="36" x14ac:dyDescent="0.2">
      <c r="A48" s="30" t="s">
        <v>76</v>
      </c>
      <c r="B48" s="19" t="s">
        <v>77</v>
      </c>
      <c r="C48" s="23">
        <v>2000000</v>
      </c>
      <c r="D48" s="23"/>
      <c r="E48" s="26">
        <f t="shared" si="1"/>
        <v>2000000</v>
      </c>
    </row>
    <row r="49" spans="1:6" s="28" customFormat="1" ht="51.75" customHeight="1" x14ac:dyDescent="0.2">
      <c r="A49" s="40" t="s">
        <v>78</v>
      </c>
      <c r="B49" s="19" t="s">
        <v>79</v>
      </c>
      <c r="C49" s="23">
        <f>C50</f>
        <v>4708000</v>
      </c>
      <c r="D49" s="23">
        <f>D50</f>
        <v>0</v>
      </c>
      <c r="E49" s="23">
        <f>E50</f>
        <v>4708000</v>
      </c>
    </row>
    <row r="50" spans="1:6" s="28" customFormat="1" ht="48" x14ac:dyDescent="0.2">
      <c r="A50" s="40" t="s">
        <v>80</v>
      </c>
      <c r="B50" s="19" t="s">
        <v>81</v>
      </c>
      <c r="C50" s="23">
        <v>4708000</v>
      </c>
      <c r="D50" s="26"/>
      <c r="E50" s="26">
        <f t="shared" si="1"/>
        <v>4708000</v>
      </c>
    </row>
    <row r="51" spans="1:6" s="28" customFormat="1" x14ac:dyDescent="0.2">
      <c r="A51" s="20" t="s">
        <v>82</v>
      </c>
      <c r="B51" s="16" t="s">
        <v>83</v>
      </c>
      <c r="C51" s="18">
        <f>C52</f>
        <v>1228000</v>
      </c>
      <c r="D51" s="18">
        <f>D52</f>
        <v>0</v>
      </c>
      <c r="E51" s="18">
        <f>E52</f>
        <v>1228000</v>
      </c>
    </row>
    <row r="52" spans="1:6" s="28" customFormat="1" ht="15.75" customHeight="1" x14ac:dyDescent="0.2">
      <c r="A52" s="30" t="s">
        <v>84</v>
      </c>
      <c r="B52" s="19" t="s">
        <v>85</v>
      </c>
      <c r="C52" s="23">
        <f>SUM(C53:C56)</f>
        <v>1228000</v>
      </c>
      <c r="D52" s="23">
        <f t="shared" ref="D52:E52" si="3">SUM(D53:D56)</f>
        <v>0</v>
      </c>
      <c r="E52" s="23">
        <f t="shared" si="3"/>
        <v>1228000</v>
      </c>
    </row>
    <row r="53" spans="1:6" s="28" customFormat="1" ht="24" x14ac:dyDescent="0.2">
      <c r="A53" s="30" t="s">
        <v>86</v>
      </c>
      <c r="B53" s="19" t="s">
        <v>87</v>
      </c>
      <c r="C53" s="23">
        <v>735000</v>
      </c>
      <c r="D53" s="26">
        <v>0</v>
      </c>
      <c r="E53" s="26">
        <f t="shared" si="1"/>
        <v>735000</v>
      </c>
    </row>
    <row r="54" spans="1:6" s="28" customFormat="1" ht="15.75" customHeight="1" x14ac:dyDescent="0.2">
      <c r="A54" s="30" t="s">
        <v>88</v>
      </c>
      <c r="B54" s="19" t="s">
        <v>89</v>
      </c>
      <c r="C54" s="23">
        <v>345000</v>
      </c>
      <c r="D54" s="27">
        <v>0</v>
      </c>
      <c r="E54" s="26">
        <f t="shared" si="1"/>
        <v>345000</v>
      </c>
    </row>
    <row r="55" spans="1:6" s="28" customFormat="1" ht="19.5" customHeight="1" x14ac:dyDescent="0.2">
      <c r="A55" s="30" t="s">
        <v>90</v>
      </c>
      <c r="B55" s="19" t="s">
        <v>91</v>
      </c>
      <c r="C55" s="23">
        <v>110000</v>
      </c>
      <c r="D55" s="26">
        <v>0</v>
      </c>
      <c r="E55" s="26">
        <f t="shared" si="1"/>
        <v>110000</v>
      </c>
      <c r="F55" s="41"/>
    </row>
    <row r="56" spans="1:6" s="28" customFormat="1" ht="19.5" customHeight="1" x14ac:dyDescent="0.2">
      <c r="A56" s="30" t="s">
        <v>92</v>
      </c>
      <c r="B56" s="19" t="s">
        <v>93</v>
      </c>
      <c r="C56" s="23">
        <v>38000</v>
      </c>
      <c r="D56" s="26"/>
      <c r="E56" s="26">
        <f t="shared" si="1"/>
        <v>38000</v>
      </c>
      <c r="F56" s="41"/>
    </row>
    <row r="57" spans="1:6" s="28" customFormat="1" ht="25.5" x14ac:dyDescent="0.2">
      <c r="A57" s="42" t="s">
        <v>94</v>
      </c>
      <c r="B57" s="43" t="s">
        <v>95</v>
      </c>
      <c r="C57" s="18">
        <f>C58</f>
        <v>691144</v>
      </c>
      <c r="D57" s="18">
        <f t="shared" ref="D57:E58" si="4">D58</f>
        <v>3173873.55</v>
      </c>
      <c r="E57" s="18">
        <f t="shared" si="4"/>
        <v>3865017.55</v>
      </c>
    </row>
    <row r="58" spans="1:6" s="28" customFormat="1" x14ac:dyDescent="0.2">
      <c r="A58" s="22" t="s">
        <v>96</v>
      </c>
      <c r="B58" s="19" t="s">
        <v>97</v>
      </c>
      <c r="C58" s="23">
        <f>C59</f>
        <v>691144</v>
      </c>
      <c r="D58" s="23">
        <f t="shared" si="4"/>
        <v>3173873.55</v>
      </c>
      <c r="E58" s="23">
        <f t="shared" si="4"/>
        <v>3865017.55</v>
      </c>
    </row>
    <row r="59" spans="1:6" s="28" customFormat="1" ht="15.75" customHeight="1" x14ac:dyDescent="0.2">
      <c r="A59" s="22" t="s">
        <v>98</v>
      </c>
      <c r="B59" s="19" t="s">
        <v>99</v>
      </c>
      <c r="C59" s="23">
        <v>691144</v>
      </c>
      <c r="D59" s="27">
        <v>3173873.55</v>
      </c>
      <c r="E59" s="26">
        <f t="shared" si="1"/>
        <v>3865017.55</v>
      </c>
    </row>
    <row r="60" spans="1:6" s="28" customFormat="1" x14ac:dyDescent="0.2">
      <c r="A60" s="20" t="s">
        <v>100</v>
      </c>
      <c r="B60" s="16" t="s">
        <v>101</v>
      </c>
      <c r="C60" s="18">
        <f t="shared" ref="C60:E61" si="5">C61</f>
        <v>44383500</v>
      </c>
      <c r="D60" s="18">
        <f t="shared" si="5"/>
        <v>0</v>
      </c>
      <c r="E60" s="18">
        <f t="shared" si="5"/>
        <v>44383500</v>
      </c>
    </row>
    <row r="61" spans="1:6" s="28" customFormat="1" ht="48" x14ac:dyDescent="0.2">
      <c r="A61" s="30" t="s">
        <v>102</v>
      </c>
      <c r="B61" s="19" t="s">
        <v>103</v>
      </c>
      <c r="C61" s="23">
        <f t="shared" si="5"/>
        <v>44383500</v>
      </c>
      <c r="D61" s="23">
        <f t="shared" si="5"/>
        <v>0</v>
      </c>
      <c r="E61" s="23">
        <f t="shared" si="5"/>
        <v>44383500</v>
      </c>
    </row>
    <row r="62" spans="1:6" s="28" customFormat="1" ht="48" x14ac:dyDescent="0.2">
      <c r="A62" s="24" t="s">
        <v>104</v>
      </c>
      <c r="B62" s="19" t="s">
        <v>105</v>
      </c>
      <c r="C62" s="23">
        <v>44383500</v>
      </c>
      <c r="D62" s="26"/>
      <c r="E62" s="26">
        <f t="shared" si="1"/>
        <v>44383500</v>
      </c>
    </row>
    <row r="63" spans="1:6" s="28" customFormat="1" x14ac:dyDescent="0.2">
      <c r="A63" s="20" t="s">
        <v>106</v>
      </c>
      <c r="B63" s="16" t="s">
        <v>107</v>
      </c>
      <c r="C63" s="18">
        <f>SUM(C64:C74)</f>
        <v>8237896</v>
      </c>
      <c r="D63" s="18">
        <f>SUM(D64:D74)</f>
        <v>0</v>
      </c>
      <c r="E63" s="18">
        <f>SUM(E64:E74)</f>
        <v>8237896</v>
      </c>
    </row>
    <row r="64" spans="1:6" s="28" customFormat="1" ht="60" x14ac:dyDescent="0.2">
      <c r="A64" s="37" t="s">
        <v>108</v>
      </c>
      <c r="B64" s="36" t="s">
        <v>109</v>
      </c>
      <c r="C64" s="23">
        <v>108044</v>
      </c>
      <c r="D64" s="27"/>
      <c r="E64" s="26">
        <f t="shared" si="1"/>
        <v>108044</v>
      </c>
    </row>
    <row r="65" spans="1:5" s="28" customFormat="1" ht="36" x14ac:dyDescent="0.2">
      <c r="A65" s="44" t="s">
        <v>110</v>
      </c>
      <c r="B65" s="19" t="s">
        <v>111</v>
      </c>
      <c r="C65" s="23">
        <v>15006</v>
      </c>
      <c r="D65" s="27"/>
      <c r="E65" s="26">
        <f t="shared" si="1"/>
        <v>15006</v>
      </c>
    </row>
    <row r="66" spans="1:5" s="28" customFormat="1" ht="36" x14ac:dyDescent="0.2">
      <c r="A66" s="45" t="s">
        <v>112</v>
      </c>
      <c r="B66" s="19" t="s">
        <v>113</v>
      </c>
      <c r="C66" s="23">
        <v>50500</v>
      </c>
      <c r="D66" s="27"/>
      <c r="E66" s="26">
        <f t="shared" si="1"/>
        <v>50500</v>
      </c>
    </row>
    <row r="67" spans="1:5" s="28" customFormat="1" ht="36" x14ac:dyDescent="0.2">
      <c r="A67" s="46" t="s">
        <v>114</v>
      </c>
      <c r="B67" s="47" t="s">
        <v>115</v>
      </c>
      <c r="C67" s="23">
        <v>1000</v>
      </c>
      <c r="D67" s="27"/>
      <c r="E67" s="26">
        <f t="shared" si="1"/>
        <v>1000</v>
      </c>
    </row>
    <row r="68" spans="1:5" s="28" customFormat="1" ht="24" x14ac:dyDescent="0.2">
      <c r="A68" s="48" t="s">
        <v>116</v>
      </c>
      <c r="B68" s="49" t="s">
        <v>117</v>
      </c>
      <c r="C68" s="23">
        <v>5000</v>
      </c>
      <c r="D68" s="27"/>
      <c r="E68" s="26">
        <f t="shared" si="1"/>
        <v>5000</v>
      </c>
    </row>
    <row r="69" spans="1:5" s="28" customFormat="1" ht="24" x14ac:dyDescent="0.2">
      <c r="A69" s="46" t="s">
        <v>118</v>
      </c>
      <c r="B69" s="47" t="s">
        <v>119</v>
      </c>
      <c r="C69" s="23">
        <v>30000</v>
      </c>
      <c r="D69" s="27"/>
      <c r="E69" s="26">
        <f t="shared" si="1"/>
        <v>30000</v>
      </c>
    </row>
    <row r="70" spans="1:5" s="28" customFormat="1" ht="48" x14ac:dyDescent="0.2">
      <c r="A70" s="39" t="s">
        <v>120</v>
      </c>
      <c r="B70" s="19" t="s">
        <v>121</v>
      </c>
      <c r="C70" s="23">
        <v>1300000</v>
      </c>
      <c r="D70" s="27"/>
      <c r="E70" s="26">
        <f t="shared" si="1"/>
        <v>1300000</v>
      </c>
    </row>
    <row r="71" spans="1:5" s="28" customFormat="1" ht="24" x14ac:dyDescent="0.2">
      <c r="A71" s="24" t="s">
        <v>122</v>
      </c>
      <c r="B71" s="19" t="s">
        <v>123</v>
      </c>
      <c r="C71" s="23">
        <v>800000</v>
      </c>
      <c r="D71" s="26">
        <v>0</v>
      </c>
      <c r="E71" s="26">
        <f t="shared" si="1"/>
        <v>800000</v>
      </c>
    </row>
    <row r="72" spans="1:5" s="28" customFormat="1" ht="36" x14ac:dyDescent="0.2">
      <c r="A72" s="24" t="s">
        <v>124</v>
      </c>
      <c r="B72" s="19" t="s">
        <v>125</v>
      </c>
      <c r="C72" s="23">
        <v>50000</v>
      </c>
      <c r="D72" s="26"/>
      <c r="E72" s="26">
        <f t="shared" si="1"/>
        <v>50000</v>
      </c>
    </row>
    <row r="73" spans="1:5" s="28" customFormat="1" ht="36" x14ac:dyDescent="0.2">
      <c r="A73" s="24" t="s">
        <v>126</v>
      </c>
      <c r="B73" s="19" t="s">
        <v>127</v>
      </c>
      <c r="C73" s="23">
        <v>501400</v>
      </c>
      <c r="D73" s="26"/>
      <c r="E73" s="26">
        <f t="shared" si="1"/>
        <v>501400</v>
      </c>
    </row>
    <row r="74" spans="1:5" s="28" customFormat="1" ht="24" x14ac:dyDescent="0.2">
      <c r="A74" s="24" t="s">
        <v>128</v>
      </c>
      <c r="B74" s="19" t="s">
        <v>129</v>
      </c>
      <c r="C74" s="23">
        <v>5376946</v>
      </c>
      <c r="D74" s="27"/>
      <c r="E74" s="26">
        <f t="shared" si="1"/>
        <v>5376946</v>
      </c>
    </row>
    <row r="75" spans="1:5" s="28" customFormat="1" ht="15.75" customHeight="1" x14ac:dyDescent="0.2">
      <c r="A75" s="51" t="s">
        <v>130</v>
      </c>
      <c r="B75" s="52" t="s">
        <v>131</v>
      </c>
      <c r="C75" s="53">
        <f>C76+C101+C104</f>
        <v>2000435509.5400002</v>
      </c>
      <c r="D75" s="53">
        <f t="shared" ref="D75:E75" si="6">D76+D101+D104</f>
        <v>24583520.960000001</v>
      </c>
      <c r="E75" s="53">
        <f t="shared" si="6"/>
        <v>2025019030.5000002</v>
      </c>
    </row>
    <row r="76" spans="1:5" s="28" customFormat="1" ht="25.5" x14ac:dyDescent="0.2">
      <c r="A76" s="54" t="s">
        <v>132</v>
      </c>
      <c r="B76" s="55" t="s">
        <v>133</v>
      </c>
      <c r="C76" s="56">
        <f>C77+C81+C91+C99</f>
        <v>1999628931.4200003</v>
      </c>
      <c r="D76" s="56">
        <f>D77+D81+D91+D99</f>
        <v>24583520.960000001</v>
      </c>
      <c r="E76" s="56">
        <f>E77+E81+E91+E99</f>
        <v>2024212452.3800004</v>
      </c>
    </row>
    <row r="77" spans="1:5" s="28" customFormat="1" ht="16.5" customHeight="1" x14ac:dyDescent="0.2">
      <c r="A77" s="54" t="s">
        <v>134</v>
      </c>
      <c r="B77" s="55" t="s">
        <v>135</v>
      </c>
      <c r="C77" s="56">
        <f>SUM(C78:C80)</f>
        <v>444124315.17000002</v>
      </c>
      <c r="D77" s="56">
        <f t="shared" ref="D77:E77" si="7">SUM(D78:D80)</f>
        <v>0</v>
      </c>
      <c r="E77" s="56">
        <f t="shared" si="7"/>
        <v>444124315.17000002</v>
      </c>
    </row>
    <row r="78" spans="1:5" s="28" customFormat="1" ht="25.5" x14ac:dyDescent="0.2">
      <c r="A78" s="54" t="s">
        <v>136</v>
      </c>
      <c r="B78" s="55" t="s">
        <v>137</v>
      </c>
      <c r="C78" s="56">
        <v>20163334</v>
      </c>
      <c r="D78" s="27"/>
      <c r="E78" s="26">
        <f>C78+D78</f>
        <v>20163334</v>
      </c>
    </row>
    <row r="79" spans="1:5" s="28" customFormat="1" ht="24" x14ac:dyDescent="0.2">
      <c r="A79" s="57" t="s">
        <v>138</v>
      </c>
      <c r="B79" s="58" t="s">
        <v>139</v>
      </c>
      <c r="C79" s="27">
        <v>4496981.17</v>
      </c>
      <c r="D79" s="27">
        <v>0</v>
      </c>
      <c r="E79" s="26">
        <f>C79+D79</f>
        <v>4496981.17</v>
      </c>
    </row>
    <row r="80" spans="1:5" s="28" customFormat="1" ht="38.25" x14ac:dyDescent="0.2">
      <c r="A80" s="54" t="s">
        <v>140</v>
      </c>
      <c r="B80" s="55" t="s">
        <v>141</v>
      </c>
      <c r="C80" s="56">
        <v>419464000</v>
      </c>
      <c r="D80" s="27">
        <v>0</v>
      </c>
      <c r="E80" s="26">
        <f>C80+D80</f>
        <v>419464000</v>
      </c>
    </row>
    <row r="81" spans="1:5" s="28" customFormat="1" ht="30" x14ac:dyDescent="0.2">
      <c r="A81" s="59" t="s">
        <v>142</v>
      </c>
      <c r="B81" s="60" t="s">
        <v>143</v>
      </c>
      <c r="C81" s="56">
        <f>SUM(C82:C90)</f>
        <v>530045974.22000003</v>
      </c>
      <c r="D81" s="56">
        <f>SUM(D82:D90)</f>
        <v>24583520.960000001</v>
      </c>
      <c r="E81" s="56">
        <f>SUM(E82:E90)</f>
        <v>554629495.18000007</v>
      </c>
    </row>
    <row r="82" spans="1:5" s="28" customFormat="1" ht="38.25" x14ac:dyDescent="0.2">
      <c r="A82" s="61" t="s">
        <v>144</v>
      </c>
      <c r="B82" s="60" t="s">
        <v>145</v>
      </c>
      <c r="C82" s="56">
        <v>51867744.060000002</v>
      </c>
      <c r="D82" s="56">
        <v>0</v>
      </c>
      <c r="E82" s="56">
        <f t="shared" ref="E82:E90" si="8">C82+D82</f>
        <v>51867744.060000002</v>
      </c>
    </row>
    <row r="83" spans="1:5" s="28" customFormat="1" ht="29.25" customHeight="1" x14ac:dyDescent="0.2">
      <c r="A83" s="62" t="s">
        <v>146</v>
      </c>
      <c r="B83" s="63" t="s">
        <v>147</v>
      </c>
      <c r="C83" s="64"/>
      <c r="D83" s="56">
        <f>25+2520200+28026800</f>
        <v>30547025</v>
      </c>
      <c r="E83" s="56">
        <f t="shared" si="8"/>
        <v>30547025</v>
      </c>
    </row>
    <row r="84" spans="1:5" s="28" customFormat="1" ht="36.75" customHeight="1" x14ac:dyDescent="0.2">
      <c r="A84" s="62" t="s">
        <v>148</v>
      </c>
      <c r="B84" s="65" t="s">
        <v>149</v>
      </c>
      <c r="C84" s="56">
        <v>1018328.21</v>
      </c>
      <c r="D84" s="56"/>
      <c r="E84" s="56">
        <f t="shared" si="8"/>
        <v>1018328.21</v>
      </c>
    </row>
    <row r="85" spans="1:5" s="28" customFormat="1" ht="53.25" customHeight="1" x14ac:dyDescent="0.2">
      <c r="A85" s="66" t="s">
        <v>150</v>
      </c>
      <c r="B85" s="19" t="s">
        <v>151</v>
      </c>
      <c r="C85" s="64">
        <v>45335600</v>
      </c>
      <c r="D85" s="56"/>
      <c r="E85" s="56">
        <f t="shared" si="8"/>
        <v>45335600</v>
      </c>
    </row>
    <row r="86" spans="1:5" s="28" customFormat="1" ht="16.5" customHeight="1" x14ac:dyDescent="0.2">
      <c r="A86" s="67" t="s">
        <v>152</v>
      </c>
      <c r="B86" s="65" t="s">
        <v>153</v>
      </c>
      <c r="C86" s="56">
        <v>36042.51</v>
      </c>
      <c r="D86" s="56"/>
      <c r="E86" s="56">
        <f t="shared" si="8"/>
        <v>36042.51</v>
      </c>
    </row>
    <row r="87" spans="1:5" s="28" customFormat="1" ht="38.25" x14ac:dyDescent="0.2">
      <c r="A87" s="67" t="s">
        <v>154</v>
      </c>
      <c r="B87" s="65" t="s">
        <v>155</v>
      </c>
      <c r="C87" s="56">
        <v>340682375</v>
      </c>
      <c r="D87" s="56"/>
      <c r="E87" s="56">
        <f t="shared" si="8"/>
        <v>340682375</v>
      </c>
    </row>
    <row r="88" spans="1:5" s="28" customFormat="1" ht="51" x14ac:dyDescent="0.2">
      <c r="A88" s="67" t="s">
        <v>156</v>
      </c>
      <c r="B88" s="65" t="s">
        <v>157</v>
      </c>
      <c r="C88" s="56"/>
      <c r="D88" s="56">
        <v>347454.55</v>
      </c>
      <c r="E88" s="56">
        <f t="shared" si="8"/>
        <v>347454.55</v>
      </c>
    </row>
    <row r="89" spans="1:5" s="28" customFormat="1" ht="38.25" x14ac:dyDescent="0.2">
      <c r="A89" s="67" t="s">
        <v>158</v>
      </c>
      <c r="B89" s="65" t="s">
        <v>159</v>
      </c>
      <c r="C89" s="56">
        <v>32141690</v>
      </c>
      <c r="D89" s="56">
        <v>-6310958.5899999999</v>
      </c>
      <c r="E89" s="56">
        <f t="shared" si="8"/>
        <v>25830731.41</v>
      </c>
    </row>
    <row r="90" spans="1:5" s="28" customFormat="1" ht="15.75" customHeight="1" x14ac:dyDescent="0.2">
      <c r="A90" s="68" t="s">
        <v>160</v>
      </c>
      <c r="B90" s="65" t="s">
        <v>161</v>
      </c>
      <c r="C90" s="56">
        <f>2069200+2122717+4697670+11982778.05+9449.9+36107782+1974597.49</f>
        <v>58964194.440000005</v>
      </c>
      <c r="D90" s="27">
        <v>0</v>
      </c>
      <c r="E90" s="26">
        <f t="shared" si="8"/>
        <v>58964194.440000005</v>
      </c>
    </row>
    <row r="91" spans="1:5" s="28" customFormat="1" ht="18.75" customHeight="1" x14ac:dyDescent="0.2">
      <c r="A91" s="69" t="s">
        <v>162</v>
      </c>
      <c r="B91" s="65" t="s">
        <v>163</v>
      </c>
      <c r="C91" s="56">
        <f>SUM(C92:C98)</f>
        <v>1024924937.64</v>
      </c>
      <c r="D91" s="56">
        <f>SUM(D92:D98)</f>
        <v>0</v>
      </c>
      <c r="E91" s="56">
        <f>SUM(E92:E98)</f>
        <v>1024924937.64</v>
      </c>
    </row>
    <row r="92" spans="1:5" s="28" customFormat="1" ht="29.25" customHeight="1" x14ac:dyDescent="0.2">
      <c r="A92" s="67" t="s">
        <v>164</v>
      </c>
      <c r="B92" s="70" t="s">
        <v>165</v>
      </c>
      <c r="C92" s="56">
        <v>58878882</v>
      </c>
      <c r="D92" s="56">
        <v>0</v>
      </c>
      <c r="E92" s="26">
        <f t="shared" ref="E92:E98" si="9">C92+D92</f>
        <v>58878882</v>
      </c>
    </row>
    <row r="93" spans="1:5" s="28" customFormat="1" ht="38.25" x14ac:dyDescent="0.2">
      <c r="A93" s="71" t="s">
        <v>166</v>
      </c>
      <c r="B93" s="70" t="s">
        <v>167</v>
      </c>
      <c r="C93" s="56">
        <v>28841100</v>
      </c>
      <c r="D93" s="27"/>
      <c r="E93" s="26">
        <f t="shared" si="9"/>
        <v>28841100</v>
      </c>
    </row>
    <row r="94" spans="1:5" s="28" customFormat="1" ht="51" x14ac:dyDescent="0.2">
      <c r="A94" s="71" t="s">
        <v>168</v>
      </c>
      <c r="B94" s="70" t="s">
        <v>169</v>
      </c>
      <c r="C94" s="56">
        <f>23418700+585500</f>
        <v>24004200</v>
      </c>
      <c r="D94" s="27"/>
      <c r="E94" s="26">
        <f t="shared" si="9"/>
        <v>24004200</v>
      </c>
    </row>
    <row r="95" spans="1:5" s="28" customFormat="1" ht="38.25" x14ac:dyDescent="0.2">
      <c r="A95" s="71" t="s">
        <v>170</v>
      </c>
      <c r="B95" s="70" t="s">
        <v>171</v>
      </c>
      <c r="C95" s="56">
        <v>3637600</v>
      </c>
      <c r="D95" s="27"/>
      <c r="E95" s="26">
        <f t="shared" si="9"/>
        <v>3637600</v>
      </c>
    </row>
    <row r="96" spans="1:5" s="28" customFormat="1" ht="51" x14ac:dyDescent="0.2">
      <c r="A96" s="71" t="s">
        <v>172</v>
      </c>
      <c r="B96" s="70" t="s">
        <v>173</v>
      </c>
      <c r="C96" s="56">
        <v>12080.64</v>
      </c>
      <c r="D96" s="27"/>
      <c r="E96" s="26">
        <f t="shared" si="9"/>
        <v>12080.64</v>
      </c>
    </row>
    <row r="97" spans="1:5" s="28" customFormat="1" ht="27" customHeight="1" x14ac:dyDescent="0.2">
      <c r="A97" s="71" t="s">
        <v>174</v>
      </c>
      <c r="B97" s="70" t="s">
        <v>175</v>
      </c>
      <c r="C97" s="56">
        <v>4367475</v>
      </c>
      <c r="D97" s="27"/>
      <c r="E97" s="26">
        <f t="shared" si="9"/>
        <v>4367475</v>
      </c>
    </row>
    <row r="98" spans="1:5" s="28" customFormat="1" ht="27" customHeight="1" x14ac:dyDescent="0.2">
      <c r="A98" s="71" t="s">
        <v>176</v>
      </c>
      <c r="B98" s="70" t="s">
        <v>177</v>
      </c>
      <c r="C98" s="56">
        <v>905183600</v>
      </c>
      <c r="D98" s="27">
        <v>0</v>
      </c>
      <c r="E98" s="26">
        <f t="shared" si="9"/>
        <v>905183600</v>
      </c>
    </row>
    <row r="99" spans="1:5" s="28" customFormat="1" ht="30" x14ac:dyDescent="0.2">
      <c r="A99" s="72" t="s">
        <v>178</v>
      </c>
      <c r="B99" s="70" t="s">
        <v>179</v>
      </c>
      <c r="C99" s="56">
        <f>C100</f>
        <v>533704.39</v>
      </c>
      <c r="D99" s="56">
        <f t="shared" ref="D99:E99" si="10">D100</f>
        <v>0</v>
      </c>
      <c r="E99" s="56">
        <f t="shared" si="10"/>
        <v>533704.39</v>
      </c>
    </row>
    <row r="100" spans="1:5" s="28" customFormat="1" x14ac:dyDescent="0.2">
      <c r="A100" s="73" t="s">
        <v>180</v>
      </c>
      <c r="B100" s="70" t="s">
        <v>181</v>
      </c>
      <c r="C100" s="27">
        <v>533704.39</v>
      </c>
      <c r="D100" s="27"/>
      <c r="E100" s="26">
        <f>C100+D100</f>
        <v>533704.39</v>
      </c>
    </row>
    <row r="101" spans="1:5" s="28" customFormat="1" ht="30.75" customHeight="1" x14ac:dyDescent="0.2">
      <c r="A101" s="74" t="s">
        <v>182</v>
      </c>
      <c r="B101" s="75" t="s">
        <v>183</v>
      </c>
      <c r="C101" s="76">
        <f t="shared" ref="C101:E102" si="11">C102</f>
        <v>403289.06</v>
      </c>
      <c r="D101" s="76">
        <f t="shared" si="11"/>
        <v>0</v>
      </c>
      <c r="E101" s="76">
        <f t="shared" si="11"/>
        <v>403289.06</v>
      </c>
    </row>
    <row r="102" spans="1:5" s="28" customFormat="1" ht="30" customHeight="1" x14ac:dyDescent="0.2">
      <c r="A102" s="77" t="s">
        <v>184</v>
      </c>
      <c r="B102" s="75" t="s">
        <v>185</v>
      </c>
      <c r="C102" s="76">
        <f t="shared" si="11"/>
        <v>403289.06</v>
      </c>
      <c r="D102" s="76">
        <f t="shared" si="11"/>
        <v>0</v>
      </c>
      <c r="E102" s="76">
        <f t="shared" si="11"/>
        <v>403289.06</v>
      </c>
    </row>
    <row r="103" spans="1:5" s="28" customFormat="1" ht="30.75" customHeight="1" x14ac:dyDescent="0.2">
      <c r="A103" s="77" t="s">
        <v>186</v>
      </c>
      <c r="B103" s="75" t="s">
        <v>187</v>
      </c>
      <c r="C103" s="50">
        <v>403289.06</v>
      </c>
      <c r="D103" s="50">
        <v>0</v>
      </c>
      <c r="E103" s="26">
        <f>C103+D103</f>
        <v>403289.06</v>
      </c>
    </row>
    <row r="104" spans="1:5" s="28" customFormat="1" ht="18" customHeight="1" x14ac:dyDescent="0.2">
      <c r="A104" s="78" t="s">
        <v>188</v>
      </c>
      <c r="B104" s="75" t="s">
        <v>189</v>
      </c>
      <c r="C104" s="76">
        <f t="shared" ref="C104:E105" si="12">C105</f>
        <v>403289.06</v>
      </c>
      <c r="D104" s="76">
        <f t="shared" si="12"/>
        <v>0</v>
      </c>
      <c r="E104" s="76">
        <f t="shared" si="12"/>
        <v>403289.06</v>
      </c>
    </row>
    <row r="105" spans="1:5" s="28" customFormat="1" ht="18" customHeight="1" x14ac:dyDescent="0.2">
      <c r="A105" s="77" t="s">
        <v>190</v>
      </c>
      <c r="B105" s="75" t="s">
        <v>191</v>
      </c>
      <c r="C105" s="76">
        <f t="shared" si="12"/>
        <v>403289.06</v>
      </c>
      <c r="D105" s="76">
        <f t="shared" si="12"/>
        <v>0</v>
      </c>
      <c r="E105" s="76">
        <f t="shared" si="12"/>
        <v>403289.06</v>
      </c>
    </row>
    <row r="106" spans="1:5" s="28" customFormat="1" ht="18.75" customHeight="1" x14ac:dyDescent="0.2">
      <c r="A106" s="77" t="s">
        <v>192</v>
      </c>
      <c r="B106" s="75" t="s">
        <v>193</v>
      </c>
      <c r="C106" s="50">
        <v>403289.06</v>
      </c>
      <c r="D106" s="50">
        <v>0</v>
      </c>
      <c r="E106" s="26">
        <f>C106+D106</f>
        <v>403289.06</v>
      </c>
    </row>
    <row r="107" spans="1:5" s="28" customFormat="1" ht="16.5" customHeight="1" x14ac:dyDescent="0.2">
      <c r="A107" s="87" t="s">
        <v>194</v>
      </c>
      <c r="B107" s="88"/>
      <c r="C107" s="79">
        <f>C75+C12</f>
        <v>3192863821.54</v>
      </c>
      <c r="D107" s="79">
        <f>D75+D12</f>
        <v>27757394.510000002</v>
      </c>
      <c r="E107" s="79">
        <f>E75+E12</f>
        <v>3220621216.0500002</v>
      </c>
    </row>
    <row r="108" spans="1:5" x14ac:dyDescent="0.2">
      <c r="A108" s="82"/>
      <c r="B108" s="83"/>
      <c r="C108" s="83"/>
    </row>
    <row r="110" spans="1:5" x14ac:dyDescent="0.2">
      <c r="A110" s="1" t="s">
        <v>198</v>
      </c>
    </row>
    <row r="118" spans="5:5" x14ac:dyDescent="0.2">
      <c r="E118" s="1"/>
    </row>
    <row r="119" spans="5:5" x14ac:dyDescent="0.2">
      <c r="E119" s="1"/>
    </row>
    <row r="120" spans="5:5" x14ac:dyDescent="0.2">
      <c r="E120" s="1"/>
    </row>
    <row r="121" spans="5:5" x14ac:dyDescent="0.2">
      <c r="E121" s="1"/>
    </row>
  </sheetData>
  <sheetProtection password="D646" sheet="1" objects="1" scenarios="1"/>
  <mergeCells count="7">
    <mergeCell ref="A108:C108"/>
    <mergeCell ref="A4:E4"/>
    <mergeCell ref="A1:E1"/>
    <mergeCell ref="A2:E2"/>
    <mergeCell ref="A3:E3"/>
    <mergeCell ref="A8:E8"/>
    <mergeCell ref="A107:B107"/>
  </mergeCells>
  <pageMargins left="0.7" right="0.7" top="0.75" bottom="0.75" header="0.3" footer="0.3"/>
  <pageSetup paperSize="9" scale="72" fitToHeight="1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4.доходы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cp:lastPrinted>2019-05-08T11:23:54Z</cp:lastPrinted>
  <dcterms:created xsi:type="dcterms:W3CDTF">2019-05-08T11:15:06Z</dcterms:created>
  <dcterms:modified xsi:type="dcterms:W3CDTF">2019-05-08T11:29:20Z</dcterms:modified>
</cp:coreProperties>
</file>