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37395" windowHeight="16935"/>
  </bookViews>
  <sheets>
    <sheet name="8. разд " sheetId="1" r:id="rId1"/>
  </sheets>
  <externalReferences>
    <externalReference r:id="rId2"/>
  </externalReferences>
  <definedNames>
    <definedName name="_xlnm._FilterDatabase" localSheetId="0" hidden="1">'8. разд '!$A$8:$K$913</definedName>
    <definedName name="_xlnm.Print_Area" localSheetId="0">'8. разд '!$A$1:$K$913</definedName>
  </definedNames>
  <calcPr calcId="145621"/>
</workbook>
</file>

<file path=xl/calcChain.xml><?xml version="1.0" encoding="utf-8"?>
<calcChain xmlns="http://schemas.openxmlformats.org/spreadsheetml/2006/main">
  <c r="K912" i="1" l="1"/>
  <c r="K911" i="1" s="1"/>
  <c r="J912" i="1"/>
  <c r="J911" i="1" s="1"/>
  <c r="I912" i="1"/>
  <c r="H912" i="1"/>
  <c r="H911" i="1" s="1"/>
  <c r="H910" i="1" s="1"/>
  <c r="G912" i="1"/>
  <c r="G911" i="1" s="1"/>
  <c r="G910" i="1" s="1"/>
  <c r="G909" i="1" s="1"/>
  <c r="G908" i="1" s="1"/>
  <c r="G907" i="1" s="1"/>
  <c r="G906" i="1" s="1"/>
  <c r="F912" i="1"/>
  <c r="F911" i="1" s="1"/>
  <c r="F910" i="1" s="1"/>
  <c r="F909" i="1" s="1"/>
  <c r="F908" i="1" s="1"/>
  <c r="F907" i="1" s="1"/>
  <c r="F906" i="1" s="1"/>
  <c r="I911" i="1"/>
  <c r="I910" i="1" s="1"/>
  <c r="K905" i="1"/>
  <c r="K904" i="1" s="1"/>
  <c r="J905" i="1"/>
  <c r="J904" i="1" s="1"/>
  <c r="I905" i="1"/>
  <c r="H905" i="1"/>
  <c r="G905" i="1"/>
  <c r="G904" i="1" s="1"/>
  <c r="F905" i="1"/>
  <c r="F904" i="1" s="1"/>
  <c r="I904" i="1"/>
  <c r="H904" i="1"/>
  <c r="K903" i="1"/>
  <c r="K902" i="1" s="1"/>
  <c r="J903" i="1"/>
  <c r="J902" i="1" s="1"/>
  <c r="I903" i="1"/>
  <c r="H903" i="1"/>
  <c r="G903" i="1"/>
  <c r="G902" i="1" s="1"/>
  <c r="F903" i="1"/>
  <c r="F902" i="1" s="1"/>
  <c r="I902" i="1"/>
  <c r="H902" i="1"/>
  <c r="K901" i="1"/>
  <c r="K900" i="1" s="1"/>
  <c r="J901" i="1"/>
  <c r="J900" i="1" s="1"/>
  <c r="I901" i="1"/>
  <c r="H901" i="1"/>
  <c r="H900" i="1" s="1"/>
  <c r="G901" i="1"/>
  <c r="G900" i="1" s="1"/>
  <c r="F901" i="1"/>
  <c r="F900" i="1" s="1"/>
  <c r="I900" i="1"/>
  <c r="K899" i="1"/>
  <c r="K898" i="1" s="1"/>
  <c r="J899" i="1"/>
  <c r="J898" i="1" s="1"/>
  <c r="I899" i="1"/>
  <c r="H899" i="1"/>
  <c r="H898" i="1" s="1"/>
  <c r="G899" i="1"/>
  <c r="G898" i="1" s="1"/>
  <c r="F899" i="1"/>
  <c r="F898" i="1" s="1"/>
  <c r="I898" i="1"/>
  <c r="K897" i="1"/>
  <c r="K896" i="1" s="1"/>
  <c r="J897" i="1"/>
  <c r="J896" i="1" s="1"/>
  <c r="I897" i="1"/>
  <c r="I896" i="1" s="1"/>
  <c r="H897" i="1"/>
  <c r="G897" i="1"/>
  <c r="G896" i="1" s="1"/>
  <c r="F897" i="1"/>
  <c r="F896" i="1" s="1"/>
  <c r="H896" i="1"/>
  <c r="K892" i="1"/>
  <c r="K891" i="1" s="1"/>
  <c r="J892" i="1"/>
  <c r="J891" i="1" s="1"/>
  <c r="I892" i="1"/>
  <c r="I891" i="1" s="1"/>
  <c r="H892" i="1"/>
  <c r="H891" i="1" s="1"/>
  <c r="G892" i="1"/>
  <c r="G891" i="1" s="1"/>
  <c r="F892" i="1"/>
  <c r="F891" i="1" s="1"/>
  <c r="K890" i="1"/>
  <c r="K889" i="1" s="1"/>
  <c r="J890" i="1"/>
  <c r="J889" i="1" s="1"/>
  <c r="I890" i="1"/>
  <c r="H890" i="1"/>
  <c r="G890" i="1"/>
  <c r="G889" i="1" s="1"/>
  <c r="F890" i="1"/>
  <c r="F889" i="1" s="1"/>
  <c r="I889" i="1"/>
  <c r="H889" i="1"/>
  <c r="K888" i="1"/>
  <c r="K887" i="1" s="1"/>
  <c r="J888" i="1"/>
  <c r="J887" i="1" s="1"/>
  <c r="I888" i="1"/>
  <c r="H888" i="1"/>
  <c r="H887" i="1" s="1"/>
  <c r="G888" i="1"/>
  <c r="G887" i="1" s="1"/>
  <c r="F888" i="1"/>
  <c r="F887" i="1" s="1"/>
  <c r="I887" i="1"/>
  <c r="K882" i="1"/>
  <c r="K881" i="1" s="1"/>
  <c r="J882" i="1"/>
  <c r="J881" i="1" s="1"/>
  <c r="I882" i="1"/>
  <c r="H882" i="1"/>
  <c r="G882" i="1"/>
  <c r="G881" i="1" s="1"/>
  <c r="F882" i="1"/>
  <c r="F881" i="1" s="1"/>
  <c r="I881" i="1"/>
  <c r="H881" i="1"/>
  <c r="K880" i="1"/>
  <c r="K879" i="1" s="1"/>
  <c r="J880" i="1"/>
  <c r="J879" i="1" s="1"/>
  <c r="I880" i="1"/>
  <c r="H880" i="1"/>
  <c r="H879" i="1" s="1"/>
  <c r="G880" i="1"/>
  <c r="G879" i="1" s="1"/>
  <c r="F880" i="1"/>
  <c r="F879" i="1" s="1"/>
  <c r="I879" i="1"/>
  <c r="K878" i="1"/>
  <c r="K877" i="1" s="1"/>
  <c r="J878" i="1"/>
  <c r="J877" i="1" s="1"/>
  <c r="I878" i="1"/>
  <c r="H878" i="1"/>
  <c r="H877" i="1" s="1"/>
  <c r="G878" i="1"/>
  <c r="G877" i="1" s="1"/>
  <c r="F878" i="1"/>
  <c r="F877" i="1" s="1"/>
  <c r="I877" i="1"/>
  <c r="K874" i="1"/>
  <c r="K873" i="1" s="1"/>
  <c r="K872" i="1" s="1"/>
  <c r="K871" i="1" s="1"/>
  <c r="K870" i="1" s="1"/>
  <c r="J874" i="1"/>
  <c r="J873" i="1" s="1"/>
  <c r="J872" i="1" s="1"/>
  <c r="J871" i="1" s="1"/>
  <c r="J870" i="1" s="1"/>
  <c r="I874" i="1"/>
  <c r="I873" i="1" s="1"/>
  <c r="I872" i="1" s="1"/>
  <c r="I871" i="1" s="1"/>
  <c r="I870" i="1" s="1"/>
  <c r="H874" i="1"/>
  <c r="H873" i="1" s="1"/>
  <c r="H872" i="1" s="1"/>
  <c r="H871" i="1" s="1"/>
  <c r="H870" i="1" s="1"/>
  <c r="G874" i="1"/>
  <c r="G873" i="1" s="1"/>
  <c r="G872" i="1" s="1"/>
  <c r="G871" i="1" s="1"/>
  <c r="G870" i="1" s="1"/>
  <c r="F874" i="1"/>
  <c r="F873" i="1" s="1"/>
  <c r="F872" i="1" s="1"/>
  <c r="F871" i="1" s="1"/>
  <c r="F870" i="1" s="1"/>
  <c r="K869" i="1"/>
  <c r="K868" i="1" s="1"/>
  <c r="J869" i="1"/>
  <c r="J868" i="1" s="1"/>
  <c r="I869" i="1"/>
  <c r="I868" i="1" s="1"/>
  <c r="H869" i="1"/>
  <c r="H868" i="1" s="1"/>
  <c r="G869" i="1"/>
  <c r="G868" i="1" s="1"/>
  <c r="F869" i="1"/>
  <c r="F868" i="1" s="1"/>
  <c r="K867" i="1"/>
  <c r="J867" i="1"/>
  <c r="J866" i="1" s="1"/>
  <c r="I867" i="1"/>
  <c r="I866" i="1" s="1"/>
  <c r="H867" i="1"/>
  <c r="H866" i="1" s="1"/>
  <c r="G867" i="1"/>
  <c r="G866" i="1" s="1"/>
  <c r="F867" i="1"/>
  <c r="F866" i="1" s="1"/>
  <c r="K864" i="1"/>
  <c r="J864" i="1"/>
  <c r="I864" i="1"/>
  <c r="H864" i="1"/>
  <c r="G864" i="1"/>
  <c r="F864" i="1"/>
  <c r="K863" i="1"/>
  <c r="J863" i="1"/>
  <c r="I863" i="1"/>
  <c r="H863" i="1"/>
  <c r="G863" i="1"/>
  <c r="F863" i="1"/>
  <c r="K856" i="1"/>
  <c r="J856" i="1"/>
  <c r="I856" i="1"/>
  <c r="H856" i="1"/>
  <c r="G856" i="1"/>
  <c r="F856" i="1"/>
  <c r="K855" i="1"/>
  <c r="J855" i="1"/>
  <c r="I855" i="1"/>
  <c r="H855" i="1"/>
  <c r="G855" i="1"/>
  <c r="F855" i="1"/>
  <c r="K849" i="1"/>
  <c r="J849" i="1"/>
  <c r="I849" i="1"/>
  <c r="H849" i="1"/>
  <c r="G849" i="1"/>
  <c r="F849" i="1"/>
  <c r="K847" i="1"/>
  <c r="J847" i="1"/>
  <c r="I847" i="1"/>
  <c r="H847" i="1"/>
  <c r="G847" i="1"/>
  <c r="F847" i="1"/>
  <c r="K846" i="1"/>
  <c r="J846" i="1"/>
  <c r="I846" i="1"/>
  <c r="H846" i="1"/>
  <c r="G846" i="1"/>
  <c r="F846" i="1"/>
  <c r="K844" i="1"/>
  <c r="K843" i="1" s="1"/>
  <c r="J844" i="1"/>
  <c r="J843" i="1" s="1"/>
  <c r="I844" i="1"/>
  <c r="I843" i="1" s="1"/>
  <c r="H844" i="1"/>
  <c r="H843" i="1" s="1"/>
  <c r="G844" i="1"/>
  <c r="G843" i="1" s="1"/>
  <c r="F844" i="1"/>
  <c r="F843" i="1" s="1"/>
  <c r="K840" i="1"/>
  <c r="J840" i="1"/>
  <c r="I840" i="1"/>
  <c r="H840" i="1"/>
  <c r="G840" i="1"/>
  <c r="F840" i="1"/>
  <c r="K839" i="1"/>
  <c r="J839" i="1"/>
  <c r="I839" i="1"/>
  <c r="H839" i="1"/>
  <c r="G839" i="1"/>
  <c r="F839" i="1"/>
  <c r="K837" i="1"/>
  <c r="J837" i="1"/>
  <c r="I837" i="1"/>
  <c r="H837" i="1"/>
  <c r="G837" i="1"/>
  <c r="F837" i="1"/>
  <c r="K835" i="1"/>
  <c r="K834" i="1" s="1"/>
  <c r="J835" i="1"/>
  <c r="J834" i="1" s="1"/>
  <c r="I835" i="1"/>
  <c r="I834" i="1" s="1"/>
  <c r="H835" i="1"/>
  <c r="H834" i="1" s="1"/>
  <c r="G835" i="1"/>
  <c r="G834" i="1" s="1"/>
  <c r="F835" i="1"/>
  <c r="F834" i="1" s="1"/>
  <c r="K831" i="1"/>
  <c r="K830" i="1" s="1"/>
  <c r="J831" i="1"/>
  <c r="J830" i="1" s="1"/>
  <c r="I831" i="1"/>
  <c r="I830" i="1" s="1"/>
  <c r="H831" i="1"/>
  <c r="H830" i="1" s="1"/>
  <c r="G831" i="1"/>
  <c r="G830" i="1" s="1"/>
  <c r="F831" i="1"/>
  <c r="F830" i="1" s="1"/>
  <c r="K829" i="1"/>
  <c r="J829" i="1"/>
  <c r="I829" i="1"/>
  <c r="H829" i="1"/>
  <c r="G829" i="1"/>
  <c r="F829" i="1"/>
  <c r="K828" i="1"/>
  <c r="J828" i="1"/>
  <c r="I828" i="1"/>
  <c r="H828" i="1"/>
  <c r="G828" i="1"/>
  <c r="F828" i="1"/>
  <c r="K822" i="1"/>
  <c r="K821" i="1" s="1"/>
  <c r="J822" i="1"/>
  <c r="J821" i="1" s="1"/>
  <c r="I822" i="1"/>
  <c r="I821" i="1" s="1"/>
  <c r="H822" i="1"/>
  <c r="H821" i="1" s="1"/>
  <c r="G822" i="1"/>
  <c r="G821" i="1" s="1"/>
  <c r="F822" i="1"/>
  <c r="F821" i="1" s="1"/>
  <c r="K820" i="1"/>
  <c r="K819" i="1" s="1"/>
  <c r="J820" i="1"/>
  <c r="J819" i="1" s="1"/>
  <c r="I820" i="1"/>
  <c r="I819" i="1" s="1"/>
  <c r="H820" i="1"/>
  <c r="H819" i="1" s="1"/>
  <c r="G820" i="1"/>
  <c r="G819" i="1" s="1"/>
  <c r="F820" i="1"/>
  <c r="F819" i="1" s="1"/>
  <c r="K816" i="1"/>
  <c r="K815" i="1" s="1"/>
  <c r="J816" i="1"/>
  <c r="J815" i="1" s="1"/>
  <c r="I816" i="1"/>
  <c r="I815" i="1" s="1"/>
  <c r="H816" i="1"/>
  <c r="H815" i="1" s="1"/>
  <c r="G816" i="1"/>
  <c r="G815" i="1" s="1"/>
  <c r="F816" i="1"/>
  <c r="F815" i="1" s="1"/>
  <c r="K814" i="1"/>
  <c r="K813" i="1" s="1"/>
  <c r="J814" i="1"/>
  <c r="J813" i="1" s="1"/>
  <c r="I814" i="1"/>
  <c r="I813" i="1" s="1"/>
  <c r="H814" i="1"/>
  <c r="H813" i="1" s="1"/>
  <c r="G814" i="1"/>
  <c r="G813" i="1" s="1"/>
  <c r="F814" i="1"/>
  <c r="F813" i="1" s="1"/>
  <c r="K812" i="1"/>
  <c r="K811" i="1" s="1"/>
  <c r="J812" i="1"/>
  <c r="J811" i="1" s="1"/>
  <c r="I812" i="1"/>
  <c r="I811" i="1" s="1"/>
  <c r="H812" i="1"/>
  <c r="H811" i="1" s="1"/>
  <c r="G812" i="1"/>
  <c r="G811" i="1" s="1"/>
  <c r="F812" i="1"/>
  <c r="F811" i="1" s="1"/>
  <c r="K807" i="1"/>
  <c r="K806" i="1" s="1"/>
  <c r="K805" i="1" s="1"/>
  <c r="K804" i="1" s="1"/>
  <c r="K803" i="1" s="1"/>
  <c r="J807" i="1"/>
  <c r="J806" i="1" s="1"/>
  <c r="J805" i="1" s="1"/>
  <c r="J804" i="1" s="1"/>
  <c r="J803" i="1" s="1"/>
  <c r="I807" i="1"/>
  <c r="I806" i="1" s="1"/>
  <c r="I805" i="1" s="1"/>
  <c r="I804" i="1" s="1"/>
  <c r="I803" i="1" s="1"/>
  <c r="H807" i="1"/>
  <c r="H806" i="1" s="1"/>
  <c r="H805" i="1" s="1"/>
  <c r="H804" i="1" s="1"/>
  <c r="H803" i="1" s="1"/>
  <c r="G807" i="1"/>
  <c r="G806" i="1" s="1"/>
  <c r="G805" i="1" s="1"/>
  <c r="G804" i="1" s="1"/>
  <c r="G803" i="1" s="1"/>
  <c r="F807" i="1"/>
  <c r="F806" i="1" s="1"/>
  <c r="F805" i="1" s="1"/>
  <c r="F804" i="1" s="1"/>
  <c r="F803" i="1" s="1"/>
  <c r="K801" i="1"/>
  <c r="K800" i="1" s="1"/>
  <c r="K799" i="1" s="1"/>
  <c r="K798" i="1" s="1"/>
  <c r="K797" i="1" s="1"/>
  <c r="K796" i="1" s="1"/>
  <c r="J801" i="1"/>
  <c r="J800" i="1" s="1"/>
  <c r="J799" i="1" s="1"/>
  <c r="J798" i="1" s="1"/>
  <c r="J797" i="1" s="1"/>
  <c r="J796" i="1" s="1"/>
  <c r="I801" i="1"/>
  <c r="I800" i="1" s="1"/>
  <c r="I799" i="1" s="1"/>
  <c r="I798" i="1" s="1"/>
  <c r="I797" i="1" s="1"/>
  <c r="I796" i="1" s="1"/>
  <c r="H801" i="1"/>
  <c r="H800" i="1" s="1"/>
  <c r="H799" i="1" s="1"/>
  <c r="H798" i="1" s="1"/>
  <c r="H797" i="1" s="1"/>
  <c r="H796" i="1" s="1"/>
  <c r="G801" i="1"/>
  <c r="G800" i="1" s="1"/>
  <c r="G799" i="1" s="1"/>
  <c r="G798" i="1" s="1"/>
  <c r="G797" i="1" s="1"/>
  <c r="G796" i="1" s="1"/>
  <c r="F801" i="1"/>
  <c r="F800" i="1" s="1"/>
  <c r="F799" i="1" s="1"/>
  <c r="F798" i="1" s="1"/>
  <c r="F797" i="1" s="1"/>
  <c r="F796" i="1" s="1"/>
  <c r="K794" i="1"/>
  <c r="K793" i="1" s="1"/>
  <c r="J794" i="1"/>
  <c r="J793" i="1" s="1"/>
  <c r="I794" i="1"/>
  <c r="I793" i="1" s="1"/>
  <c r="H794" i="1"/>
  <c r="H793" i="1" s="1"/>
  <c r="G794" i="1"/>
  <c r="G793" i="1" s="1"/>
  <c r="F794" i="1"/>
  <c r="F793" i="1" s="1"/>
  <c r="K792" i="1"/>
  <c r="K791" i="1" s="1"/>
  <c r="J792" i="1"/>
  <c r="J791" i="1" s="1"/>
  <c r="I792" i="1"/>
  <c r="H792" i="1"/>
  <c r="H791" i="1" s="1"/>
  <c r="G792" i="1"/>
  <c r="G791" i="1" s="1"/>
  <c r="F792" i="1"/>
  <c r="F791" i="1" s="1"/>
  <c r="I791" i="1"/>
  <c r="K790" i="1"/>
  <c r="K789" i="1" s="1"/>
  <c r="J790" i="1"/>
  <c r="J789" i="1" s="1"/>
  <c r="I790" i="1"/>
  <c r="I789" i="1" s="1"/>
  <c r="H790" i="1"/>
  <c r="H789" i="1" s="1"/>
  <c r="G790" i="1"/>
  <c r="G789" i="1" s="1"/>
  <c r="F790" i="1"/>
  <c r="F789" i="1" s="1"/>
  <c r="K788" i="1"/>
  <c r="K787" i="1" s="1"/>
  <c r="J788" i="1"/>
  <c r="J787" i="1" s="1"/>
  <c r="I788" i="1"/>
  <c r="I787" i="1" s="1"/>
  <c r="H788" i="1"/>
  <c r="H787" i="1" s="1"/>
  <c r="G788" i="1"/>
  <c r="G787" i="1" s="1"/>
  <c r="F788" i="1"/>
  <c r="F787" i="1" s="1"/>
  <c r="K786" i="1"/>
  <c r="K785" i="1" s="1"/>
  <c r="J786" i="1"/>
  <c r="J785" i="1" s="1"/>
  <c r="I786" i="1"/>
  <c r="I785" i="1" s="1"/>
  <c r="H786" i="1"/>
  <c r="H785" i="1" s="1"/>
  <c r="G786" i="1"/>
  <c r="G785" i="1" s="1"/>
  <c r="F786" i="1"/>
  <c r="F785" i="1" s="1"/>
  <c r="K784" i="1"/>
  <c r="K783" i="1" s="1"/>
  <c r="J784" i="1"/>
  <c r="J783" i="1" s="1"/>
  <c r="I784" i="1"/>
  <c r="H784" i="1"/>
  <c r="H783" i="1" s="1"/>
  <c r="G784" i="1"/>
  <c r="G783" i="1" s="1"/>
  <c r="F784" i="1"/>
  <c r="F783" i="1" s="1"/>
  <c r="I783" i="1"/>
  <c r="K782" i="1"/>
  <c r="K781" i="1" s="1"/>
  <c r="J782" i="1"/>
  <c r="J781" i="1" s="1"/>
  <c r="I782" i="1"/>
  <c r="I781" i="1" s="1"/>
  <c r="H782" i="1"/>
  <c r="H781" i="1" s="1"/>
  <c r="G782" i="1"/>
  <c r="G781" i="1" s="1"/>
  <c r="F782" i="1"/>
  <c r="F781" i="1" s="1"/>
  <c r="K779" i="1"/>
  <c r="K778" i="1" s="1"/>
  <c r="J779" i="1"/>
  <c r="J778" i="1" s="1"/>
  <c r="I779" i="1"/>
  <c r="I778" i="1" s="1"/>
  <c r="H779" i="1"/>
  <c r="H778" i="1" s="1"/>
  <c r="G779" i="1"/>
  <c r="G778" i="1" s="1"/>
  <c r="F779" i="1"/>
  <c r="F778" i="1" s="1"/>
  <c r="K777" i="1"/>
  <c r="K776" i="1" s="1"/>
  <c r="J777" i="1"/>
  <c r="J776" i="1" s="1"/>
  <c r="I777" i="1"/>
  <c r="H777" i="1"/>
  <c r="H776" i="1" s="1"/>
  <c r="G777" i="1"/>
  <c r="G776" i="1" s="1"/>
  <c r="F777" i="1"/>
  <c r="F776" i="1" s="1"/>
  <c r="I776" i="1"/>
  <c r="K775" i="1"/>
  <c r="K774" i="1" s="1"/>
  <c r="J775" i="1"/>
  <c r="J774" i="1" s="1"/>
  <c r="I775" i="1"/>
  <c r="I774" i="1" s="1"/>
  <c r="H775" i="1"/>
  <c r="H774" i="1" s="1"/>
  <c r="G775" i="1"/>
  <c r="G774" i="1" s="1"/>
  <c r="F775" i="1"/>
  <c r="F774" i="1" s="1"/>
  <c r="K773" i="1"/>
  <c r="K772" i="1" s="1"/>
  <c r="J773" i="1"/>
  <c r="J772" i="1" s="1"/>
  <c r="I773" i="1"/>
  <c r="I772" i="1" s="1"/>
  <c r="H773" i="1"/>
  <c r="H772" i="1" s="1"/>
  <c r="G773" i="1"/>
  <c r="G772" i="1" s="1"/>
  <c r="F773" i="1"/>
  <c r="F772" i="1" s="1"/>
  <c r="K769" i="1"/>
  <c r="K768" i="1" s="1"/>
  <c r="K767" i="1" s="1"/>
  <c r="K766" i="1" s="1"/>
  <c r="J769" i="1"/>
  <c r="J768" i="1" s="1"/>
  <c r="J767" i="1" s="1"/>
  <c r="J766" i="1" s="1"/>
  <c r="I769" i="1"/>
  <c r="I768" i="1" s="1"/>
  <c r="I767" i="1" s="1"/>
  <c r="I766" i="1" s="1"/>
  <c r="H769" i="1"/>
  <c r="H768" i="1" s="1"/>
  <c r="H767" i="1" s="1"/>
  <c r="H766" i="1" s="1"/>
  <c r="G769" i="1"/>
  <c r="G768" i="1" s="1"/>
  <c r="G767" i="1" s="1"/>
  <c r="G766" i="1" s="1"/>
  <c r="F769" i="1"/>
  <c r="F768" i="1" s="1"/>
  <c r="F767" i="1" s="1"/>
  <c r="F766" i="1" s="1"/>
  <c r="K765" i="1"/>
  <c r="K764" i="1" s="1"/>
  <c r="K763" i="1" s="1"/>
  <c r="K762" i="1" s="1"/>
  <c r="J765" i="1"/>
  <c r="J764" i="1" s="1"/>
  <c r="J763" i="1" s="1"/>
  <c r="J762" i="1" s="1"/>
  <c r="I765" i="1"/>
  <c r="H765" i="1"/>
  <c r="H764" i="1" s="1"/>
  <c r="H763" i="1" s="1"/>
  <c r="H762" i="1" s="1"/>
  <c r="G765" i="1"/>
  <c r="G764" i="1" s="1"/>
  <c r="G763" i="1" s="1"/>
  <c r="G762" i="1" s="1"/>
  <c r="F765" i="1"/>
  <c r="F764" i="1" s="1"/>
  <c r="F763" i="1" s="1"/>
  <c r="F762" i="1" s="1"/>
  <c r="I764" i="1"/>
  <c r="I763" i="1" s="1"/>
  <c r="I762" i="1" s="1"/>
  <c r="K761" i="1"/>
  <c r="K760" i="1" s="1"/>
  <c r="K759" i="1" s="1"/>
  <c r="K758" i="1" s="1"/>
  <c r="J761" i="1"/>
  <c r="J760" i="1" s="1"/>
  <c r="J759" i="1" s="1"/>
  <c r="J758" i="1" s="1"/>
  <c r="I761" i="1"/>
  <c r="I760" i="1" s="1"/>
  <c r="I759" i="1" s="1"/>
  <c r="I758" i="1" s="1"/>
  <c r="H761" i="1"/>
  <c r="H760" i="1" s="1"/>
  <c r="H759" i="1" s="1"/>
  <c r="H758" i="1" s="1"/>
  <c r="G761" i="1"/>
  <c r="G760" i="1" s="1"/>
  <c r="G759" i="1" s="1"/>
  <c r="G758" i="1" s="1"/>
  <c r="F761" i="1"/>
  <c r="F760" i="1" s="1"/>
  <c r="F759" i="1" s="1"/>
  <c r="F758" i="1" s="1"/>
  <c r="K755" i="1"/>
  <c r="K754" i="1" s="1"/>
  <c r="J755" i="1"/>
  <c r="J754" i="1" s="1"/>
  <c r="I755" i="1"/>
  <c r="I754" i="1" s="1"/>
  <c r="H755" i="1"/>
  <c r="H754" i="1" s="1"/>
  <c r="G755" i="1"/>
  <c r="G754" i="1" s="1"/>
  <c r="F755" i="1"/>
  <c r="F754" i="1" s="1"/>
  <c r="K753" i="1"/>
  <c r="K752" i="1" s="1"/>
  <c r="J753" i="1"/>
  <c r="J752" i="1" s="1"/>
  <c r="I753" i="1"/>
  <c r="I752" i="1" s="1"/>
  <c r="H753" i="1"/>
  <c r="H752" i="1" s="1"/>
  <c r="G753" i="1"/>
  <c r="G752" i="1" s="1"/>
  <c r="F753" i="1"/>
  <c r="F752" i="1" s="1"/>
  <c r="K751" i="1"/>
  <c r="K750" i="1" s="1"/>
  <c r="J751" i="1"/>
  <c r="J750" i="1" s="1"/>
  <c r="I751" i="1"/>
  <c r="I750" i="1" s="1"/>
  <c r="H751" i="1"/>
  <c r="H750" i="1" s="1"/>
  <c r="G751" i="1"/>
  <c r="G750" i="1" s="1"/>
  <c r="F751" i="1"/>
  <c r="F750" i="1" s="1"/>
  <c r="K749" i="1"/>
  <c r="K748" i="1" s="1"/>
  <c r="J749" i="1"/>
  <c r="J748" i="1" s="1"/>
  <c r="I749" i="1"/>
  <c r="I748" i="1" s="1"/>
  <c r="H749" i="1"/>
  <c r="H748" i="1" s="1"/>
  <c r="G749" i="1"/>
  <c r="G748" i="1" s="1"/>
  <c r="F749" i="1"/>
  <c r="F748" i="1" s="1"/>
  <c r="K747" i="1"/>
  <c r="K746" i="1" s="1"/>
  <c r="J747" i="1"/>
  <c r="J746" i="1" s="1"/>
  <c r="I747" i="1"/>
  <c r="I746" i="1" s="1"/>
  <c r="H747" i="1"/>
  <c r="H746" i="1" s="1"/>
  <c r="G747" i="1"/>
  <c r="G746" i="1" s="1"/>
  <c r="F747" i="1"/>
  <c r="F746" i="1" s="1"/>
  <c r="K745" i="1"/>
  <c r="K744" i="1" s="1"/>
  <c r="J745" i="1"/>
  <c r="J744" i="1" s="1"/>
  <c r="I745" i="1"/>
  <c r="I744" i="1" s="1"/>
  <c r="H745" i="1"/>
  <c r="H744" i="1" s="1"/>
  <c r="G745" i="1"/>
  <c r="G744" i="1" s="1"/>
  <c r="F745" i="1"/>
  <c r="F744" i="1" s="1"/>
  <c r="K743" i="1"/>
  <c r="K742" i="1" s="1"/>
  <c r="J743" i="1"/>
  <c r="J742" i="1" s="1"/>
  <c r="I743" i="1"/>
  <c r="I742" i="1" s="1"/>
  <c r="H743" i="1"/>
  <c r="H742" i="1" s="1"/>
  <c r="G743" i="1"/>
  <c r="G742" i="1" s="1"/>
  <c r="F743" i="1"/>
  <c r="F742" i="1" s="1"/>
  <c r="K741" i="1"/>
  <c r="K740" i="1" s="1"/>
  <c r="J741" i="1"/>
  <c r="J740" i="1" s="1"/>
  <c r="I741" i="1"/>
  <c r="I740" i="1" s="1"/>
  <c r="H741" i="1"/>
  <c r="H740" i="1" s="1"/>
  <c r="G741" i="1"/>
  <c r="G740" i="1" s="1"/>
  <c r="F741" i="1"/>
  <c r="F740" i="1" s="1"/>
  <c r="K737" i="1"/>
  <c r="K736" i="1" s="1"/>
  <c r="J737" i="1"/>
  <c r="J736" i="1" s="1"/>
  <c r="I737" i="1"/>
  <c r="H737" i="1"/>
  <c r="H736" i="1" s="1"/>
  <c r="G737" i="1"/>
  <c r="G736" i="1" s="1"/>
  <c r="F737" i="1"/>
  <c r="F736" i="1" s="1"/>
  <c r="I736" i="1"/>
  <c r="K735" i="1"/>
  <c r="K734" i="1" s="1"/>
  <c r="J735" i="1"/>
  <c r="J734" i="1" s="1"/>
  <c r="I735" i="1"/>
  <c r="H735" i="1"/>
  <c r="G735" i="1"/>
  <c r="G734" i="1" s="1"/>
  <c r="F735" i="1"/>
  <c r="F734" i="1" s="1"/>
  <c r="I734" i="1"/>
  <c r="H734" i="1"/>
  <c r="K732" i="1"/>
  <c r="K731" i="1" s="1"/>
  <c r="J732" i="1"/>
  <c r="J731" i="1" s="1"/>
  <c r="I732" i="1"/>
  <c r="I731" i="1" s="1"/>
  <c r="H732" i="1"/>
  <c r="H731" i="1" s="1"/>
  <c r="G732" i="1"/>
  <c r="G731" i="1" s="1"/>
  <c r="F732" i="1"/>
  <c r="F731" i="1" s="1"/>
  <c r="K730" i="1"/>
  <c r="K729" i="1" s="1"/>
  <c r="J730" i="1"/>
  <c r="J729" i="1" s="1"/>
  <c r="I730" i="1"/>
  <c r="I729" i="1" s="1"/>
  <c r="H730" i="1"/>
  <c r="H729" i="1" s="1"/>
  <c r="G730" i="1"/>
  <c r="G729" i="1" s="1"/>
  <c r="F730" i="1"/>
  <c r="F729" i="1" s="1"/>
  <c r="K728" i="1"/>
  <c r="K727" i="1" s="1"/>
  <c r="J728" i="1"/>
  <c r="J727" i="1" s="1"/>
  <c r="I728" i="1"/>
  <c r="I727" i="1" s="1"/>
  <c r="H728" i="1"/>
  <c r="H727" i="1" s="1"/>
  <c r="G728" i="1"/>
  <c r="G727" i="1" s="1"/>
  <c r="F728" i="1"/>
  <c r="F727" i="1" s="1"/>
  <c r="K726" i="1"/>
  <c r="K725" i="1" s="1"/>
  <c r="J726" i="1"/>
  <c r="J725" i="1" s="1"/>
  <c r="I726" i="1"/>
  <c r="I725" i="1" s="1"/>
  <c r="H726" i="1"/>
  <c r="H725" i="1" s="1"/>
  <c r="G726" i="1"/>
  <c r="G725" i="1" s="1"/>
  <c r="F726" i="1"/>
  <c r="F725" i="1" s="1"/>
  <c r="K724" i="1"/>
  <c r="K723" i="1" s="1"/>
  <c r="J724" i="1"/>
  <c r="J723" i="1" s="1"/>
  <c r="I724" i="1"/>
  <c r="I723" i="1" s="1"/>
  <c r="H724" i="1"/>
  <c r="H723" i="1" s="1"/>
  <c r="G724" i="1"/>
  <c r="G723" i="1" s="1"/>
  <c r="F724" i="1"/>
  <c r="F723" i="1" s="1"/>
  <c r="K722" i="1"/>
  <c r="K721" i="1" s="1"/>
  <c r="J722" i="1"/>
  <c r="J721" i="1" s="1"/>
  <c r="I722" i="1"/>
  <c r="I721" i="1" s="1"/>
  <c r="H722" i="1"/>
  <c r="H721" i="1" s="1"/>
  <c r="G722" i="1"/>
  <c r="G721" i="1" s="1"/>
  <c r="F722" i="1"/>
  <c r="F721" i="1" s="1"/>
  <c r="K720" i="1"/>
  <c r="K719" i="1" s="1"/>
  <c r="J720" i="1"/>
  <c r="J719" i="1" s="1"/>
  <c r="I720" i="1"/>
  <c r="I719" i="1" s="1"/>
  <c r="H720" i="1"/>
  <c r="H719" i="1" s="1"/>
  <c r="G720" i="1"/>
  <c r="G719" i="1" s="1"/>
  <c r="F720" i="1"/>
  <c r="F719" i="1" s="1"/>
  <c r="K718" i="1"/>
  <c r="K717" i="1" s="1"/>
  <c r="J718" i="1"/>
  <c r="J717" i="1" s="1"/>
  <c r="I718" i="1"/>
  <c r="I717" i="1" s="1"/>
  <c r="H718" i="1"/>
  <c r="H717" i="1" s="1"/>
  <c r="G718" i="1"/>
  <c r="G717" i="1" s="1"/>
  <c r="F718" i="1"/>
  <c r="F717" i="1" s="1"/>
  <c r="K714" i="1"/>
  <c r="K713" i="1" s="1"/>
  <c r="J714" i="1"/>
  <c r="J713" i="1" s="1"/>
  <c r="I714" i="1"/>
  <c r="H714" i="1"/>
  <c r="H713" i="1" s="1"/>
  <c r="G714" i="1"/>
  <c r="G713" i="1" s="1"/>
  <c r="F714" i="1"/>
  <c r="F713" i="1" s="1"/>
  <c r="I713" i="1"/>
  <c r="K712" i="1"/>
  <c r="K711" i="1" s="1"/>
  <c r="J712" i="1"/>
  <c r="J711" i="1" s="1"/>
  <c r="I712" i="1"/>
  <c r="I711" i="1" s="1"/>
  <c r="H712" i="1"/>
  <c r="H711" i="1" s="1"/>
  <c r="G712" i="1"/>
  <c r="G711" i="1" s="1"/>
  <c r="F712" i="1"/>
  <c r="F711" i="1" s="1"/>
  <c r="K710" i="1"/>
  <c r="K709" i="1" s="1"/>
  <c r="J710" i="1"/>
  <c r="J709" i="1" s="1"/>
  <c r="I710" i="1"/>
  <c r="I709" i="1" s="1"/>
  <c r="H710" i="1"/>
  <c r="H709" i="1" s="1"/>
  <c r="G710" i="1"/>
  <c r="G709" i="1" s="1"/>
  <c r="F710" i="1"/>
  <c r="F709" i="1" s="1"/>
  <c r="K708" i="1"/>
  <c r="K707" i="1" s="1"/>
  <c r="J708" i="1"/>
  <c r="J707" i="1" s="1"/>
  <c r="I708" i="1"/>
  <c r="I707" i="1" s="1"/>
  <c r="H708" i="1"/>
  <c r="H707" i="1" s="1"/>
  <c r="G708" i="1"/>
  <c r="G707" i="1" s="1"/>
  <c r="F708" i="1"/>
  <c r="F707" i="1" s="1"/>
  <c r="K706" i="1"/>
  <c r="K705" i="1" s="1"/>
  <c r="J706" i="1"/>
  <c r="J705" i="1" s="1"/>
  <c r="I706" i="1"/>
  <c r="I705" i="1" s="1"/>
  <c r="H706" i="1"/>
  <c r="H705" i="1" s="1"/>
  <c r="G706" i="1"/>
  <c r="G705" i="1" s="1"/>
  <c r="F706" i="1"/>
  <c r="F705" i="1" s="1"/>
  <c r="K704" i="1"/>
  <c r="K703" i="1" s="1"/>
  <c r="J704" i="1"/>
  <c r="J703" i="1" s="1"/>
  <c r="I704" i="1"/>
  <c r="H704" i="1"/>
  <c r="G704" i="1"/>
  <c r="G703" i="1" s="1"/>
  <c r="F704" i="1"/>
  <c r="F703" i="1" s="1"/>
  <c r="I703" i="1"/>
  <c r="H703" i="1"/>
  <c r="K702" i="1"/>
  <c r="K701" i="1" s="1"/>
  <c r="J702" i="1"/>
  <c r="J701" i="1" s="1"/>
  <c r="I702" i="1"/>
  <c r="I701" i="1" s="1"/>
  <c r="H702" i="1"/>
  <c r="H701" i="1" s="1"/>
  <c r="G702" i="1"/>
  <c r="G701" i="1" s="1"/>
  <c r="F702" i="1"/>
  <c r="F701" i="1" s="1"/>
  <c r="K700" i="1"/>
  <c r="K699" i="1" s="1"/>
  <c r="J700" i="1"/>
  <c r="J699" i="1" s="1"/>
  <c r="I700" i="1"/>
  <c r="I699" i="1" s="1"/>
  <c r="H700" i="1"/>
  <c r="H699" i="1" s="1"/>
  <c r="G700" i="1"/>
  <c r="G699" i="1" s="1"/>
  <c r="F700" i="1"/>
  <c r="F699" i="1" s="1"/>
  <c r="K695" i="1"/>
  <c r="K694" i="1" s="1"/>
  <c r="J695" i="1"/>
  <c r="J694" i="1" s="1"/>
  <c r="I695" i="1"/>
  <c r="I694" i="1" s="1"/>
  <c r="H695" i="1"/>
  <c r="H694" i="1" s="1"/>
  <c r="G695" i="1"/>
  <c r="G694" i="1" s="1"/>
  <c r="F695" i="1"/>
  <c r="F694" i="1" s="1"/>
  <c r="K693" i="1"/>
  <c r="K692" i="1" s="1"/>
  <c r="J693" i="1"/>
  <c r="J692" i="1" s="1"/>
  <c r="I693" i="1"/>
  <c r="I692" i="1" s="1"/>
  <c r="H693" i="1"/>
  <c r="H692" i="1" s="1"/>
  <c r="G693" i="1"/>
  <c r="G692" i="1" s="1"/>
  <c r="F693" i="1"/>
  <c r="F692" i="1" s="1"/>
  <c r="K686" i="1"/>
  <c r="K685" i="1" s="1"/>
  <c r="K684" i="1" s="1"/>
  <c r="K683" i="1" s="1"/>
  <c r="K682" i="1" s="1"/>
  <c r="J686" i="1"/>
  <c r="J685" i="1" s="1"/>
  <c r="J684" i="1" s="1"/>
  <c r="J683" i="1" s="1"/>
  <c r="J682" i="1" s="1"/>
  <c r="I686" i="1"/>
  <c r="I685" i="1" s="1"/>
  <c r="I684" i="1" s="1"/>
  <c r="I683" i="1" s="1"/>
  <c r="I682" i="1" s="1"/>
  <c r="H686" i="1"/>
  <c r="H685" i="1" s="1"/>
  <c r="H684" i="1" s="1"/>
  <c r="H683" i="1" s="1"/>
  <c r="H682" i="1" s="1"/>
  <c r="G686" i="1"/>
  <c r="G685" i="1" s="1"/>
  <c r="G684" i="1" s="1"/>
  <c r="G683" i="1" s="1"/>
  <c r="G682" i="1" s="1"/>
  <c r="F686" i="1"/>
  <c r="F685" i="1" s="1"/>
  <c r="F684" i="1" s="1"/>
  <c r="F683" i="1" s="1"/>
  <c r="F682" i="1" s="1"/>
  <c r="K681" i="1"/>
  <c r="K680" i="1" s="1"/>
  <c r="J681" i="1"/>
  <c r="J680" i="1" s="1"/>
  <c r="I681" i="1"/>
  <c r="I680" i="1" s="1"/>
  <c r="H681" i="1"/>
  <c r="H680" i="1" s="1"/>
  <c r="G681" i="1"/>
  <c r="G680" i="1" s="1"/>
  <c r="F681" i="1"/>
  <c r="F680" i="1" s="1"/>
  <c r="K679" i="1"/>
  <c r="K678" i="1" s="1"/>
  <c r="J679" i="1"/>
  <c r="J678" i="1" s="1"/>
  <c r="I679" i="1"/>
  <c r="I678" i="1" s="1"/>
  <c r="H679" i="1"/>
  <c r="H678" i="1" s="1"/>
  <c r="G679" i="1"/>
  <c r="G678" i="1" s="1"/>
  <c r="F679" i="1"/>
  <c r="F678" i="1" s="1"/>
  <c r="K677" i="1"/>
  <c r="K676" i="1" s="1"/>
  <c r="J677" i="1"/>
  <c r="J676" i="1" s="1"/>
  <c r="I677" i="1"/>
  <c r="I676" i="1" s="1"/>
  <c r="H677" i="1"/>
  <c r="H676" i="1" s="1"/>
  <c r="G677" i="1"/>
  <c r="G676" i="1" s="1"/>
  <c r="F677" i="1"/>
  <c r="F676" i="1" s="1"/>
  <c r="K675" i="1"/>
  <c r="K674" i="1" s="1"/>
  <c r="J675" i="1"/>
  <c r="J674" i="1" s="1"/>
  <c r="I675" i="1"/>
  <c r="I674" i="1" s="1"/>
  <c r="H675" i="1"/>
  <c r="H674" i="1" s="1"/>
  <c r="G675" i="1"/>
  <c r="G674" i="1" s="1"/>
  <c r="F675" i="1"/>
  <c r="F674" i="1" s="1"/>
  <c r="K673" i="1"/>
  <c r="K672" i="1" s="1"/>
  <c r="J673" i="1"/>
  <c r="J672" i="1" s="1"/>
  <c r="I673" i="1"/>
  <c r="I672" i="1" s="1"/>
  <c r="H673" i="1"/>
  <c r="H672" i="1" s="1"/>
  <c r="G673" i="1"/>
  <c r="G672" i="1" s="1"/>
  <c r="F673" i="1"/>
  <c r="F672" i="1" s="1"/>
  <c r="K669" i="1"/>
  <c r="K668" i="1" s="1"/>
  <c r="J669" i="1"/>
  <c r="J668" i="1" s="1"/>
  <c r="I669" i="1"/>
  <c r="H669" i="1"/>
  <c r="H668" i="1" s="1"/>
  <c r="G669" i="1"/>
  <c r="G668" i="1" s="1"/>
  <c r="F669" i="1"/>
  <c r="F668" i="1" s="1"/>
  <c r="I668" i="1"/>
  <c r="K667" i="1"/>
  <c r="K666" i="1" s="1"/>
  <c r="J667" i="1"/>
  <c r="J666" i="1" s="1"/>
  <c r="I667" i="1"/>
  <c r="I666" i="1" s="1"/>
  <c r="H667" i="1"/>
  <c r="H666" i="1" s="1"/>
  <c r="G667" i="1"/>
  <c r="G666" i="1" s="1"/>
  <c r="F667" i="1"/>
  <c r="F666" i="1" s="1"/>
  <c r="K665" i="1"/>
  <c r="K664" i="1" s="1"/>
  <c r="J665" i="1"/>
  <c r="J664" i="1" s="1"/>
  <c r="I665" i="1"/>
  <c r="H665" i="1"/>
  <c r="G665" i="1"/>
  <c r="G664" i="1" s="1"/>
  <c r="F665" i="1"/>
  <c r="F664" i="1" s="1"/>
  <c r="I664" i="1"/>
  <c r="H664" i="1"/>
  <c r="K663" i="1"/>
  <c r="K662" i="1" s="1"/>
  <c r="J663" i="1"/>
  <c r="J662" i="1" s="1"/>
  <c r="I663" i="1"/>
  <c r="I662" i="1" s="1"/>
  <c r="H663" i="1"/>
  <c r="H662" i="1" s="1"/>
  <c r="G663" i="1"/>
  <c r="G662" i="1" s="1"/>
  <c r="F663" i="1"/>
  <c r="F662" i="1" s="1"/>
  <c r="K661" i="1"/>
  <c r="K660" i="1" s="1"/>
  <c r="J661" i="1"/>
  <c r="J660" i="1" s="1"/>
  <c r="I661" i="1"/>
  <c r="I660" i="1" s="1"/>
  <c r="H661" i="1"/>
  <c r="H660" i="1" s="1"/>
  <c r="G661" i="1"/>
  <c r="G660" i="1" s="1"/>
  <c r="F661" i="1"/>
  <c r="F660" i="1" s="1"/>
  <c r="K658" i="1"/>
  <c r="K657" i="1" s="1"/>
  <c r="J658" i="1"/>
  <c r="J657" i="1" s="1"/>
  <c r="I658" i="1"/>
  <c r="I657" i="1" s="1"/>
  <c r="H658" i="1"/>
  <c r="H657" i="1" s="1"/>
  <c r="G658" i="1"/>
  <c r="G657" i="1" s="1"/>
  <c r="F658" i="1"/>
  <c r="F657" i="1" s="1"/>
  <c r="K656" i="1"/>
  <c r="K655" i="1" s="1"/>
  <c r="J656" i="1"/>
  <c r="J655" i="1" s="1"/>
  <c r="I656" i="1"/>
  <c r="I655" i="1" s="1"/>
  <c r="H656" i="1"/>
  <c r="H655" i="1" s="1"/>
  <c r="G656" i="1"/>
  <c r="G655" i="1" s="1"/>
  <c r="F656" i="1"/>
  <c r="F655" i="1" s="1"/>
  <c r="K654" i="1"/>
  <c r="K653" i="1" s="1"/>
  <c r="J654" i="1"/>
  <c r="J653" i="1" s="1"/>
  <c r="I654" i="1"/>
  <c r="I653" i="1" s="1"/>
  <c r="H654" i="1"/>
  <c r="H653" i="1" s="1"/>
  <c r="G654" i="1"/>
  <c r="G653" i="1" s="1"/>
  <c r="F654" i="1"/>
  <c r="F653" i="1" s="1"/>
  <c r="K652" i="1"/>
  <c r="K651" i="1" s="1"/>
  <c r="J652" i="1"/>
  <c r="J651" i="1" s="1"/>
  <c r="I652" i="1"/>
  <c r="I651" i="1" s="1"/>
  <c r="H652" i="1"/>
  <c r="H651" i="1" s="1"/>
  <c r="G652" i="1"/>
  <c r="G651" i="1" s="1"/>
  <c r="F652" i="1"/>
  <c r="F651" i="1" s="1"/>
  <c r="K650" i="1"/>
  <c r="K649" i="1" s="1"/>
  <c r="J650" i="1"/>
  <c r="J649" i="1" s="1"/>
  <c r="I650" i="1"/>
  <c r="I649" i="1" s="1"/>
  <c r="H650" i="1"/>
  <c r="H649" i="1" s="1"/>
  <c r="G650" i="1"/>
  <c r="G649" i="1" s="1"/>
  <c r="F650" i="1"/>
  <c r="F649" i="1" s="1"/>
  <c r="K647" i="1"/>
  <c r="K646" i="1" s="1"/>
  <c r="J647" i="1"/>
  <c r="J646" i="1" s="1"/>
  <c r="I647" i="1"/>
  <c r="I646" i="1" s="1"/>
  <c r="H647" i="1"/>
  <c r="H646" i="1" s="1"/>
  <c r="G647" i="1"/>
  <c r="G646" i="1" s="1"/>
  <c r="F647" i="1"/>
  <c r="F646" i="1" s="1"/>
  <c r="K645" i="1"/>
  <c r="K644" i="1" s="1"/>
  <c r="J645" i="1"/>
  <c r="J644" i="1" s="1"/>
  <c r="I645" i="1"/>
  <c r="H645" i="1"/>
  <c r="H644" i="1" s="1"/>
  <c r="G645" i="1"/>
  <c r="G644" i="1" s="1"/>
  <c r="F645" i="1"/>
  <c r="F644" i="1" s="1"/>
  <c r="I644" i="1"/>
  <c r="K643" i="1"/>
  <c r="K642" i="1" s="1"/>
  <c r="J643" i="1"/>
  <c r="J642" i="1" s="1"/>
  <c r="I643" i="1"/>
  <c r="H643" i="1"/>
  <c r="H642" i="1" s="1"/>
  <c r="G643" i="1"/>
  <c r="G642" i="1" s="1"/>
  <c r="F643" i="1"/>
  <c r="F642" i="1" s="1"/>
  <c r="I642" i="1"/>
  <c r="K641" i="1"/>
  <c r="K640" i="1" s="1"/>
  <c r="J641" i="1"/>
  <c r="J640" i="1" s="1"/>
  <c r="I641" i="1"/>
  <c r="H641" i="1"/>
  <c r="G641" i="1"/>
  <c r="G640" i="1" s="1"/>
  <c r="F641" i="1"/>
  <c r="F640" i="1" s="1"/>
  <c r="I640" i="1"/>
  <c r="H640" i="1"/>
  <c r="K639" i="1"/>
  <c r="K638" i="1" s="1"/>
  <c r="J639" i="1"/>
  <c r="J638" i="1" s="1"/>
  <c r="I639" i="1"/>
  <c r="I638" i="1" s="1"/>
  <c r="H639" i="1"/>
  <c r="H638" i="1" s="1"/>
  <c r="G639" i="1"/>
  <c r="G638" i="1" s="1"/>
  <c r="F639" i="1"/>
  <c r="F638" i="1" s="1"/>
  <c r="K637" i="1"/>
  <c r="K636" i="1" s="1"/>
  <c r="J637" i="1"/>
  <c r="J636" i="1" s="1"/>
  <c r="I637" i="1"/>
  <c r="I636" i="1" s="1"/>
  <c r="H637" i="1"/>
  <c r="H636" i="1" s="1"/>
  <c r="G637" i="1"/>
  <c r="G636" i="1" s="1"/>
  <c r="F637" i="1"/>
  <c r="F636" i="1" s="1"/>
  <c r="K634" i="1"/>
  <c r="K633" i="1" s="1"/>
  <c r="J634" i="1"/>
  <c r="J633" i="1" s="1"/>
  <c r="I634" i="1"/>
  <c r="I633" i="1" s="1"/>
  <c r="H634" i="1"/>
  <c r="H633" i="1" s="1"/>
  <c r="G634" i="1"/>
  <c r="G633" i="1" s="1"/>
  <c r="F634" i="1"/>
  <c r="F633" i="1" s="1"/>
  <c r="K632" i="1"/>
  <c r="K631" i="1" s="1"/>
  <c r="J632" i="1"/>
  <c r="J631" i="1" s="1"/>
  <c r="I632" i="1"/>
  <c r="I631" i="1" s="1"/>
  <c r="H632" i="1"/>
  <c r="H631" i="1" s="1"/>
  <c r="G632" i="1"/>
  <c r="G631" i="1" s="1"/>
  <c r="F632" i="1"/>
  <c r="F631" i="1" s="1"/>
  <c r="K630" i="1"/>
  <c r="K629" i="1" s="1"/>
  <c r="J630" i="1"/>
  <c r="J629" i="1" s="1"/>
  <c r="I630" i="1"/>
  <c r="I629" i="1" s="1"/>
  <c r="H630" i="1"/>
  <c r="H629" i="1" s="1"/>
  <c r="G630" i="1"/>
  <c r="G629" i="1" s="1"/>
  <c r="F630" i="1"/>
  <c r="F629" i="1" s="1"/>
  <c r="K628" i="1"/>
  <c r="K627" i="1" s="1"/>
  <c r="J628" i="1"/>
  <c r="J627" i="1" s="1"/>
  <c r="I628" i="1"/>
  <c r="I627" i="1" s="1"/>
  <c r="H628" i="1"/>
  <c r="H627" i="1" s="1"/>
  <c r="G628" i="1"/>
  <c r="G627" i="1" s="1"/>
  <c r="F628" i="1"/>
  <c r="F627" i="1" s="1"/>
  <c r="K626" i="1"/>
  <c r="K625" i="1" s="1"/>
  <c r="J626" i="1"/>
  <c r="J625" i="1" s="1"/>
  <c r="I626" i="1"/>
  <c r="I625" i="1" s="1"/>
  <c r="H626" i="1"/>
  <c r="H625" i="1" s="1"/>
  <c r="G626" i="1"/>
  <c r="G625" i="1" s="1"/>
  <c r="F626" i="1"/>
  <c r="F625" i="1" s="1"/>
  <c r="K620" i="1"/>
  <c r="K619" i="1" s="1"/>
  <c r="J620" i="1"/>
  <c r="J619" i="1" s="1"/>
  <c r="I620" i="1"/>
  <c r="I619" i="1" s="1"/>
  <c r="H620" i="1"/>
  <c r="H619" i="1" s="1"/>
  <c r="G620" i="1"/>
  <c r="G619" i="1" s="1"/>
  <c r="F620" i="1"/>
  <c r="F619" i="1" s="1"/>
  <c r="K618" i="1"/>
  <c r="K617" i="1" s="1"/>
  <c r="J618" i="1"/>
  <c r="J617" i="1" s="1"/>
  <c r="I618" i="1"/>
  <c r="I617" i="1" s="1"/>
  <c r="H618" i="1"/>
  <c r="H617" i="1" s="1"/>
  <c r="G618" i="1"/>
  <c r="G617" i="1" s="1"/>
  <c r="F618" i="1"/>
  <c r="F617" i="1" s="1"/>
  <c r="K616" i="1"/>
  <c r="K615" i="1" s="1"/>
  <c r="J616" i="1"/>
  <c r="J615" i="1" s="1"/>
  <c r="I616" i="1"/>
  <c r="I615" i="1" s="1"/>
  <c r="H616" i="1"/>
  <c r="H615" i="1" s="1"/>
  <c r="G616" i="1"/>
  <c r="G615" i="1" s="1"/>
  <c r="F616" i="1"/>
  <c r="F615" i="1" s="1"/>
  <c r="K612" i="1"/>
  <c r="K611" i="1" s="1"/>
  <c r="J612" i="1"/>
  <c r="J611" i="1" s="1"/>
  <c r="I612" i="1"/>
  <c r="I611" i="1" s="1"/>
  <c r="H612" i="1"/>
  <c r="H611" i="1" s="1"/>
  <c r="G612" i="1"/>
  <c r="G611" i="1" s="1"/>
  <c r="F612" i="1"/>
  <c r="F611" i="1" s="1"/>
  <c r="K610" i="1"/>
  <c r="K609" i="1" s="1"/>
  <c r="J610" i="1"/>
  <c r="J609" i="1" s="1"/>
  <c r="I610" i="1"/>
  <c r="I609" i="1" s="1"/>
  <c r="H610" i="1"/>
  <c r="H609" i="1" s="1"/>
  <c r="G610" i="1"/>
  <c r="G609" i="1" s="1"/>
  <c r="F610" i="1"/>
  <c r="F609" i="1" s="1"/>
  <c r="K608" i="1"/>
  <c r="J608" i="1"/>
  <c r="I608" i="1"/>
  <c r="H608" i="1"/>
  <c r="G608" i="1"/>
  <c r="F608" i="1"/>
  <c r="K606" i="1"/>
  <c r="K605" i="1" s="1"/>
  <c r="J606" i="1"/>
  <c r="J605" i="1" s="1"/>
  <c r="I606" i="1"/>
  <c r="I605" i="1" s="1"/>
  <c r="H606" i="1"/>
  <c r="H605" i="1" s="1"/>
  <c r="G606" i="1"/>
  <c r="G605" i="1" s="1"/>
  <c r="F606" i="1"/>
  <c r="F605" i="1" s="1"/>
  <c r="K604" i="1"/>
  <c r="K603" i="1" s="1"/>
  <c r="J604" i="1"/>
  <c r="J603" i="1" s="1"/>
  <c r="I604" i="1"/>
  <c r="I603" i="1" s="1"/>
  <c r="H604" i="1"/>
  <c r="H603" i="1" s="1"/>
  <c r="G604" i="1"/>
  <c r="G603" i="1" s="1"/>
  <c r="F604" i="1"/>
  <c r="F603" i="1" s="1"/>
  <c r="K602" i="1"/>
  <c r="K601" i="1" s="1"/>
  <c r="J602" i="1"/>
  <c r="J601" i="1" s="1"/>
  <c r="I602" i="1"/>
  <c r="I601" i="1" s="1"/>
  <c r="H602" i="1"/>
  <c r="H601" i="1" s="1"/>
  <c r="G602" i="1"/>
  <c r="G601" i="1" s="1"/>
  <c r="F602" i="1"/>
  <c r="F601" i="1" s="1"/>
  <c r="K597" i="1"/>
  <c r="J597" i="1"/>
  <c r="I597" i="1"/>
  <c r="H597" i="1"/>
  <c r="G597" i="1"/>
  <c r="F597" i="1"/>
  <c r="K593" i="1"/>
  <c r="J593" i="1"/>
  <c r="I593" i="1"/>
  <c r="H593" i="1"/>
  <c r="G593" i="1"/>
  <c r="F593" i="1"/>
  <c r="K592" i="1"/>
  <c r="J592" i="1"/>
  <c r="I592" i="1"/>
  <c r="H592" i="1"/>
  <c r="G592" i="1"/>
  <c r="F592" i="1"/>
  <c r="K586" i="1"/>
  <c r="K585" i="1" s="1"/>
  <c r="J586" i="1"/>
  <c r="J585" i="1" s="1"/>
  <c r="I586" i="1"/>
  <c r="H586" i="1"/>
  <c r="H585" i="1" s="1"/>
  <c r="G586" i="1"/>
  <c r="G585" i="1" s="1"/>
  <c r="F586" i="1"/>
  <c r="F585" i="1" s="1"/>
  <c r="I585" i="1"/>
  <c r="K584" i="1"/>
  <c r="K583" i="1" s="1"/>
  <c r="J584" i="1"/>
  <c r="J583" i="1" s="1"/>
  <c r="I584" i="1"/>
  <c r="I583" i="1" s="1"/>
  <c r="H584" i="1"/>
  <c r="H583" i="1" s="1"/>
  <c r="G584" i="1"/>
  <c r="G583" i="1" s="1"/>
  <c r="F584" i="1"/>
  <c r="F583" i="1" s="1"/>
  <c r="K582" i="1"/>
  <c r="K581" i="1" s="1"/>
  <c r="J582" i="1"/>
  <c r="J581" i="1" s="1"/>
  <c r="I582" i="1"/>
  <c r="I581" i="1" s="1"/>
  <c r="H582" i="1"/>
  <c r="H581" i="1" s="1"/>
  <c r="G582" i="1"/>
  <c r="G581" i="1" s="1"/>
  <c r="F582" i="1"/>
  <c r="F581" i="1" s="1"/>
  <c r="K580" i="1"/>
  <c r="K579" i="1" s="1"/>
  <c r="J580" i="1"/>
  <c r="J579" i="1" s="1"/>
  <c r="I580" i="1"/>
  <c r="H580" i="1"/>
  <c r="G580" i="1"/>
  <c r="G579" i="1" s="1"/>
  <c r="F580" i="1"/>
  <c r="F579" i="1" s="1"/>
  <c r="I579" i="1"/>
  <c r="H579" i="1"/>
  <c r="K578" i="1"/>
  <c r="K577" i="1" s="1"/>
  <c r="J578" i="1"/>
  <c r="J577" i="1" s="1"/>
  <c r="I578" i="1"/>
  <c r="H578" i="1"/>
  <c r="H577" i="1" s="1"/>
  <c r="G578" i="1"/>
  <c r="G577" i="1" s="1"/>
  <c r="F578" i="1"/>
  <c r="F577" i="1" s="1"/>
  <c r="I577" i="1"/>
  <c r="K576" i="1"/>
  <c r="K575" i="1" s="1"/>
  <c r="J576" i="1"/>
  <c r="J575" i="1" s="1"/>
  <c r="I576" i="1"/>
  <c r="I575" i="1" s="1"/>
  <c r="H576" i="1"/>
  <c r="H575" i="1" s="1"/>
  <c r="G576" i="1"/>
  <c r="G575" i="1" s="1"/>
  <c r="F576" i="1"/>
  <c r="F575" i="1" s="1"/>
  <c r="K574" i="1"/>
  <c r="K573" i="1" s="1"/>
  <c r="J574" i="1"/>
  <c r="J573" i="1" s="1"/>
  <c r="I574" i="1"/>
  <c r="I573" i="1" s="1"/>
  <c r="H574" i="1"/>
  <c r="H573" i="1" s="1"/>
  <c r="G574" i="1"/>
  <c r="G573" i="1" s="1"/>
  <c r="F574" i="1"/>
  <c r="F573" i="1" s="1"/>
  <c r="K569" i="1"/>
  <c r="K568" i="1" s="1"/>
  <c r="K567" i="1" s="1"/>
  <c r="J569" i="1"/>
  <c r="J568" i="1" s="1"/>
  <c r="J567" i="1" s="1"/>
  <c r="I569" i="1"/>
  <c r="I568" i="1" s="1"/>
  <c r="I567" i="1" s="1"/>
  <c r="H569" i="1"/>
  <c r="H568" i="1" s="1"/>
  <c r="H567" i="1" s="1"/>
  <c r="G569" i="1"/>
  <c r="G568" i="1" s="1"/>
  <c r="G567" i="1" s="1"/>
  <c r="F569" i="1"/>
  <c r="F568" i="1" s="1"/>
  <c r="F567" i="1" s="1"/>
  <c r="K566" i="1"/>
  <c r="K565" i="1" s="1"/>
  <c r="J566" i="1"/>
  <c r="J565" i="1" s="1"/>
  <c r="I566" i="1"/>
  <c r="H566" i="1"/>
  <c r="H565" i="1" s="1"/>
  <c r="G566" i="1"/>
  <c r="G565" i="1" s="1"/>
  <c r="F566" i="1"/>
  <c r="F565" i="1" s="1"/>
  <c r="I565" i="1"/>
  <c r="K564" i="1"/>
  <c r="K563" i="1" s="1"/>
  <c r="J564" i="1"/>
  <c r="J563" i="1" s="1"/>
  <c r="I564" i="1"/>
  <c r="H564" i="1"/>
  <c r="H563" i="1" s="1"/>
  <c r="G564" i="1"/>
  <c r="G563" i="1" s="1"/>
  <c r="F564" i="1"/>
  <c r="F563" i="1" s="1"/>
  <c r="I563" i="1"/>
  <c r="K562" i="1"/>
  <c r="K561" i="1" s="1"/>
  <c r="J562" i="1"/>
  <c r="J561" i="1" s="1"/>
  <c r="I562" i="1"/>
  <c r="H562" i="1"/>
  <c r="H561" i="1" s="1"/>
  <c r="G562" i="1"/>
  <c r="G561" i="1" s="1"/>
  <c r="F562" i="1"/>
  <c r="F561" i="1" s="1"/>
  <c r="I561" i="1"/>
  <c r="K560" i="1"/>
  <c r="K559" i="1" s="1"/>
  <c r="J560" i="1"/>
  <c r="J559" i="1" s="1"/>
  <c r="I560" i="1"/>
  <c r="I559" i="1" s="1"/>
  <c r="H560" i="1"/>
  <c r="H559" i="1" s="1"/>
  <c r="G560" i="1"/>
  <c r="G559" i="1" s="1"/>
  <c r="F560" i="1"/>
  <c r="F559" i="1" s="1"/>
  <c r="K558" i="1"/>
  <c r="K557" i="1" s="1"/>
  <c r="J558" i="1"/>
  <c r="J557" i="1" s="1"/>
  <c r="I558" i="1"/>
  <c r="I557" i="1" s="1"/>
  <c r="H558" i="1"/>
  <c r="H557" i="1" s="1"/>
  <c r="G558" i="1"/>
  <c r="G557" i="1" s="1"/>
  <c r="F558" i="1"/>
  <c r="F557" i="1" s="1"/>
  <c r="K556" i="1"/>
  <c r="K555" i="1" s="1"/>
  <c r="J556" i="1"/>
  <c r="J555" i="1" s="1"/>
  <c r="I556" i="1"/>
  <c r="I555" i="1" s="1"/>
  <c r="H556" i="1"/>
  <c r="H555" i="1" s="1"/>
  <c r="G556" i="1"/>
  <c r="G555" i="1" s="1"/>
  <c r="F556" i="1"/>
  <c r="F555" i="1" s="1"/>
  <c r="K554" i="1"/>
  <c r="K553" i="1" s="1"/>
  <c r="J554" i="1"/>
  <c r="J553" i="1" s="1"/>
  <c r="I554" i="1"/>
  <c r="I553" i="1" s="1"/>
  <c r="H554" i="1"/>
  <c r="H553" i="1" s="1"/>
  <c r="G554" i="1"/>
  <c r="G553" i="1" s="1"/>
  <c r="F554" i="1"/>
  <c r="F553" i="1" s="1"/>
  <c r="K549" i="1"/>
  <c r="K548" i="1" s="1"/>
  <c r="K547" i="1" s="1"/>
  <c r="K546" i="1" s="1"/>
  <c r="K545" i="1" s="1"/>
  <c r="J549" i="1"/>
  <c r="J548" i="1" s="1"/>
  <c r="J547" i="1" s="1"/>
  <c r="J546" i="1" s="1"/>
  <c r="J545" i="1" s="1"/>
  <c r="I549" i="1"/>
  <c r="I548" i="1" s="1"/>
  <c r="I547" i="1" s="1"/>
  <c r="I546" i="1" s="1"/>
  <c r="I545" i="1" s="1"/>
  <c r="H549" i="1"/>
  <c r="H548" i="1" s="1"/>
  <c r="H547" i="1" s="1"/>
  <c r="H546" i="1" s="1"/>
  <c r="H545" i="1" s="1"/>
  <c r="G549" i="1"/>
  <c r="G548" i="1" s="1"/>
  <c r="G547" i="1" s="1"/>
  <c r="G546" i="1" s="1"/>
  <c r="G545" i="1" s="1"/>
  <c r="F549" i="1"/>
  <c r="F548" i="1" s="1"/>
  <c r="F547" i="1" s="1"/>
  <c r="F546" i="1" s="1"/>
  <c r="F545" i="1" s="1"/>
  <c r="K544" i="1"/>
  <c r="K543" i="1" s="1"/>
  <c r="K542" i="1" s="1"/>
  <c r="K541" i="1" s="1"/>
  <c r="K540" i="1" s="1"/>
  <c r="J544" i="1"/>
  <c r="J543" i="1" s="1"/>
  <c r="J542" i="1" s="1"/>
  <c r="J541" i="1" s="1"/>
  <c r="J540" i="1" s="1"/>
  <c r="I544" i="1"/>
  <c r="H544" i="1"/>
  <c r="H543" i="1" s="1"/>
  <c r="H542" i="1" s="1"/>
  <c r="H541" i="1" s="1"/>
  <c r="H540" i="1" s="1"/>
  <c r="G544" i="1"/>
  <c r="G543" i="1" s="1"/>
  <c r="G542" i="1" s="1"/>
  <c r="G541" i="1" s="1"/>
  <c r="G540" i="1" s="1"/>
  <c r="F544" i="1"/>
  <c r="F543" i="1" s="1"/>
  <c r="F542" i="1" s="1"/>
  <c r="F541" i="1" s="1"/>
  <c r="F540" i="1" s="1"/>
  <c r="I543" i="1"/>
  <c r="I542" i="1" s="1"/>
  <c r="I541" i="1" s="1"/>
  <c r="I540" i="1" s="1"/>
  <c r="K538" i="1"/>
  <c r="K537" i="1" s="1"/>
  <c r="J538" i="1"/>
  <c r="J537" i="1" s="1"/>
  <c r="I538" i="1"/>
  <c r="H538" i="1"/>
  <c r="H537" i="1" s="1"/>
  <c r="G538" i="1"/>
  <c r="G537" i="1" s="1"/>
  <c r="F538" i="1"/>
  <c r="F537" i="1" s="1"/>
  <c r="I537" i="1"/>
  <c r="K536" i="1"/>
  <c r="K535" i="1" s="1"/>
  <c r="J536" i="1"/>
  <c r="J535" i="1" s="1"/>
  <c r="I536" i="1"/>
  <c r="I535" i="1" s="1"/>
  <c r="H536" i="1"/>
  <c r="H535" i="1" s="1"/>
  <c r="G536" i="1"/>
  <c r="G535" i="1" s="1"/>
  <c r="F536" i="1"/>
  <c r="F535" i="1" s="1"/>
  <c r="K534" i="1"/>
  <c r="K533" i="1" s="1"/>
  <c r="J534" i="1"/>
  <c r="J533" i="1" s="1"/>
  <c r="I534" i="1"/>
  <c r="I533" i="1" s="1"/>
  <c r="H534" i="1"/>
  <c r="H533" i="1" s="1"/>
  <c r="G534" i="1"/>
  <c r="G533" i="1" s="1"/>
  <c r="F534" i="1"/>
  <c r="F533" i="1" s="1"/>
  <c r="K530" i="1"/>
  <c r="K529" i="1" s="1"/>
  <c r="K528" i="1" s="1"/>
  <c r="J530" i="1"/>
  <c r="J529" i="1" s="1"/>
  <c r="J528" i="1" s="1"/>
  <c r="I530" i="1"/>
  <c r="I529" i="1" s="1"/>
  <c r="I528" i="1" s="1"/>
  <c r="H530" i="1"/>
  <c r="H529" i="1" s="1"/>
  <c r="H528" i="1" s="1"/>
  <c r="G530" i="1"/>
  <c r="G529" i="1" s="1"/>
  <c r="G528" i="1" s="1"/>
  <c r="F530" i="1"/>
  <c r="F529" i="1" s="1"/>
  <c r="F528" i="1" s="1"/>
  <c r="K527" i="1"/>
  <c r="K526" i="1" s="1"/>
  <c r="J527" i="1"/>
  <c r="J526" i="1" s="1"/>
  <c r="I527" i="1"/>
  <c r="I526" i="1" s="1"/>
  <c r="H527" i="1"/>
  <c r="H526" i="1" s="1"/>
  <c r="G527" i="1"/>
  <c r="G526" i="1" s="1"/>
  <c r="F527" i="1"/>
  <c r="F526" i="1" s="1"/>
  <c r="K525" i="1"/>
  <c r="K524" i="1" s="1"/>
  <c r="J525" i="1"/>
  <c r="J524" i="1" s="1"/>
  <c r="I525" i="1"/>
  <c r="I524" i="1" s="1"/>
  <c r="H525" i="1"/>
  <c r="H524" i="1" s="1"/>
  <c r="G525" i="1"/>
  <c r="G524" i="1" s="1"/>
  <c r="F525" i="1"/>
  <c r="F524" i="1" s="1"/>
  <c r="K522" i="1"/>
  <c r="K521" i="1" s="1"/>
  <c r="K520" i="1" s="1"/>
  <c r="J522" i="1"/>
  <c r="J521" i="1" s="1"/>
  <c r="J520" i="1" s="1"/>
  <c r="I522" i="1"/>
  <c r="I521" i="1" s="1"/>
  <c r="I520" i="1" s="1"/>
  <c r="H522" i="1"/>
  <c r="H521" i="1" s="1"/>
  <c r="H520" i="1" s="1"/>
  <c r="G522" i="1"/>
  <c r="G521" i="1" s="1"/>
  <c r="G520" i="1" s="1"/>
  <c r="F522" i="1"/>
  <c r="F521" i="1" s="1"/>
  <c r="F520" i="1" s="1"/>
  <c r="K519" i="1"/>
  <c r="K518" i="1" s="1"/>
  <c r="J519" i="1"/>
  <c r="J518" i="1" s="1"/>
  <c r="I519" i="1"/>
  <c r="I518" i="1" s="1"/>
  <c r="H519" i="1"/>
  <c r="H518" i="1" s="1"/>
  <c r="G519" i="1"/>
  <c r="G518" i="1" s="1"/>
  <c r="F519" i="1"/>
  <c r="F518" i="1" s="1"/>
  <c r="K517" i="1"/>
  <c r="K516" i="1" s="1"/>
  <c r="J517" i="1"/>
  <c r="J516" i="1" s="1"/>
  <c r="I517" i="1"/>
  <c r="I516" i="1" s="1"/>
  <c r="H517" i="1"/>
  <c r="H516" i="1" s="1"/>
  <c r="G517" i="1"/>
  <c r="G516" i="1" s="1"/>
  <c r="F517" i="1"/>
  <c r="F516" i="1" s="1"/>
  <c r="K515" i="1"/>
  <c r="K514" i="1" s="1"/>
  <c r="J515" i="1"/>
  <c r="J514" i="1" s="1"/>
  <c r="I515" i="1"/>
  <c r="I514" i="1" s="1"/>
  <c r="H515" i="1"/>
  <c r="H514" i="1" s="1"/>
  <c r="G515" i="1"/>
  <c r="G514" i="1" s="1"/>
  <c r="F515" i="1"/>
  <c r="F514" i="1" s="1"/>
  <c r="K513" i="1"/>
  <c r="K512" i="1" s="1"/>
  <c r="J513" i="1"/>
  <c r="J512" i="1" s="1"/>
  <c r="I513" i="1"/>
  <c r="I512" i="1" s="1"/>
  <c r="H513" i="1"/>
  <c r="H512" i="1" s="1"/>
  <c r="G513" i="1"/>
  <c r="G512" i="1" s="1"/>
  <c r="F513" i="1"/>
  <c r="F512" i="1" s="1"/>
  <c r="K511" i="1"/>
  <c r="K510" i="1" s="1"/>
  <c r="J511" i="1"/>
  <c r="J510" i="1" s="1"/>
  <c r="I511" i="1"/>
  <c r="I510" i="1" s="1"/>
  <c r="H511" i="1"/>
  <c r="H510" i="1" s="1"/>
  <c r="G511" i="1"/>
  <c r="G510" i="1" s="1"/>
  <c r="F511" i="1"/>
  <c r="F510" i="1" s="1"/>
  <c r="K509" i="1"/>
  <c r="K508" i="1" s="1"/>
  <c r="J509" i="1"/>
  <c r="J508" i="1" s="1"/>
  <c r="I509" i="1"/>
  <c r="I508" i="1" s="1"/>
  <c r="H509" i="1"/>
  <c r="H508" i="1" s="1"/>
  <c r="G509" i="1"/>
  <c r="G508" i="1" s="1"/>
  <c r="F509" i="1"/>
  <c r="F508" i="1" s="1"/>
  <c r="K503" i="1"/>
  <c r="K502" i="1" s="1"/>
  <c r="K501" i="1" s="1"/>
  <c r="J503" i="1"/>
  <c r="J502" i="1" s="1"/>
  <c r="J501" i="1" s="1"/>
  <c r="I503" i="1"/>
  <c r="I502" i="1" s="1"/>
  <c r="I501" i="1" s="1"/>
  <c r="H503" i="1"/>
  <c r="H502" i="1" s="1"/>
  <c r="H501" i="1" s="1"/>
  <c r="G503" i="1"/>
  <c r="G502" i="1" s="1"/>
  <c r="G501" i="1" s="1"/>
  <c r="F503" i="1"/>
  <c r="F502" i="1" s="1"/>
  <c r="F501" i="1" s="1"/>
  <c r="K500" i="1"/>
  <c r="K499" i="1" s="1"/>
  <c r="J500" i="1"/>
  <c r="J499" i="1" s="1"/>
  <c r="I500" i="1"/>
  <c r="I499" i="1" s="1"/>
  <c r="H500" i="1"/>
  <c r="H499" i="1" s="1"/>
  <c r="G500" i="1"/>
  <c r="G499" i="1" s="1"/>
  <c r="F500" i="1"/>
  <c r="F499" i="1" s="1"/>
  <c r="K498" i="1"/>
  <c r="K497" i="1" s="1"/>
  <c r="J498" i="1"/>
  <c r="J497" i="1" s="1"/>
  <c r="I498" i="1"/>
  <c r="H498" i="1"/>
  <c r="H497" i="1" s="1"/>
  <c r="G498" i="1"/>
  <c r="G497" i="1" s="1"/>
  <c r="F498" i="1"/>
  <c r="F497" i="1" s="1"/>
  <c r="I497" i="1"/>
  <c r="K495" i="1"/>
  <c r="K494" i="1" s="1"/>
  <c r="K493" i="1" s="1"/>
  <c r="J495" i="1"/>
  <c r="J494" i="1" s="1"/>
  <c r="J493" i="1" s="1"/>
  <c r="I495" i="1"/>
  <c r="H495" i="1"/>
  <c r="H494" i="1" s="1"/>
  <c r="H493" i="1" s="1"/>
  <c r="G495" i="1"/>
  <c r="G494" i="1" s="1"/>
  <c r="G493" i="1" s="1"/>
  <c r="F495" i="1"/>
  <c r="F494" i="1" s="1"/>
  <c r="F493" i="1" s="1"/>
  <c r="I494" i="1"/>
  <c r="I493" i="1" s="1"/>
  <c r="K492" i="1"/>
  <c r="K491" i="1" s="1"/>
  <c r="J492" i="1"/>
  <c r="J491" i="1" s="1"/>
  <c r="I492" i="1"/>
  <c r="I491" i="1" s="1"/>
  <c r="H492" i="1"/>
  <c r="H491" i="1" s="1"/>
  <c r="G492" i="1"/>
  <c r="G491" i="1" s="1"/>
  <c r="F492" i="1"/>
  <c r="F491" i="1" s="1"/>
  <c r="K490" i="1"/>
  <c r="K489" i="1" s="1"/>
  <c r="J490" i="1"/>
  <c r="J489" i="1" s="1"/>
  <c r="I490" i="1"/>
  <c r="I489" i="1" s="1"/>
  <c r="H490" i="1"/>
  <c r="H489" i="1" s="1"/>
  <c r="G490" i="1"/>
  <c r="G489" i="1" s="1"/>
  <c r="F490" i="1"/>
  <c r="F489" i="1" s="1"/>
  <c r="K488" i="1"/>
  <c r="K487" i="1" s="1"/>
  <c r="J488" i="1"/>
  <c r="J487" i="1" s="1"/>
  <c r="I488" i="1"/>
  <c r="I487" i="1" s="1"/>
  <c r="H488" i="1"/>
  <c r="H487" i="1" s="1"/>
  <c r="G488" i="1"/>
  <c r="G487" i="1" s="1"/>
  <c r="F488" i="1"/>
  <c r="F487" i="1" s="1"/>
  <c r="K486" i="1"/>
  <c r="K485" i="1" s="1"/>
  <c r="J486" i="1"/>
  <c r="J485" i="1" s="1"/>
  <c r="I486" i="1"/>
  <c r="I485" i="1" s="1"/>
  <c r="H486" i="1"/>
  <c r="H485" i="1" s="1"/>
  <c r="G486" i="1"/>
  <c r="G485" i="1" s="1"/>
  <c r="F486" i="1"/>
  <c r="F485" i="1" s="1"/>
  <c r="K484" i="1"/>
  <c r="K483" i="1" s="1"/>
  <c r="J484" i="1"/>
  <c r="J483" i="1" s="1"/>
  <c r="I484" i="1"/>
  <c r="I483" i="1" s="1"/>
  <c r="H484" i="1"/>
  <c r="H483" i="1" s="1"/>
  <c r="G484" i="1"/>
  <c r="G483" i="1" s="1"/>
  <c r="F484" i="1"/>
  <c r="F483" i="1" s="1"/>
  <c r="K482" i="1"/>
  <c r="K481" i="1" s="1"/>
  <c r="J482" i="1"/>
  <c r="J481" i="1" s="1"/>
  <c r="I482" i="1"/>
  <c r="I481" i="1" s="1"/>
  <c r="H482" i="1"/>
  <c r="H481" i="1" s="1"/>
  <c r="G482" i="1"/>
  <c r="G481" i="1" s="1"/>
  <c r="F482" i="1"/>
  <c r="F481" i="1" s="1"/>
  <c r="K480" i="1"/>
  <c r="K479" i="1" s="1"/>
  <c r="J480" i="1"/>
  <c r="J479" i="1" s="1"/>
  <c r="I480" i="1"/>
  <c r="I479" i="1" s="1"/>
  <c r="H480" i="1"/>
  <c r="H479" i="1" s="1"/>
  <c r="G480" i="1"/>
  <c r="G479" i="1" s="1"/>
  <c r="F480" i="1"/>
  <c r="F479" i="1" s="1"/>
  <c r="K478" i="1"/>
  <c r="K477" i="1" s="1"/>
  <c r="J478" i="1"/>
  <c r="J477" i="1" s="1"/>
  <c r="I478" i="1"/>
  <c r="I477" i="1" s="1"/>
  <c r="H478" i="1"/>
  <c r="H477" i="1" s="1"/>
  <c r="G478" i="1"/>
  <c r="G477" i="1" s="1"/>
  <c r="F478" i="1"/>
  <c r="F477" i="1" s="1"/>
  <c r="K471" i="1"/>
  <c r="K470" i="1" s="1"/>
  <c r="K469" i="1" s="1"/>
  <c r="K468" i="1" s="1"/>
  <c r="J471" i="1"/>
  <c r="J470" i="1" s="1"/>
  <c r="J469" i="1" s="1"/>
  <c r="J468" i="1" s="1"/>
  <c r="I471" i="1"/>
  <c r="I470" i="1" s="1"/>
  <c r="I469" i="1" s="1"/>
  <c r="I468" i="1" s="1"/>
  <c r="H471" i="1"/>
  <c r="H470" i="1" s="1"/>
  <c r="H469" i="1" s="1"/>
  <c r="H468" i="1" s="1"/>
  <c r="G471" i="1"/>
  <c r="G470" i="1" s="1"/>
  <c r="G469" i="1" s="1"/>
  <c r="G468" i="1" s="1"/>
  <c r="F471" i="1"/>
  <c r="F470" i="1" s="1"/>
  <c r="F469" i="1" s="1"/>
  <c r="F468" i="1" s="1"/>
  <c r="K464" i="1"/>
  <c r="K463" i="1" s="1"/>
  <c r="J464" i="1"/>
  <c r="J463" i="1" s="1"/>
  <c r="I464" i="1"/>
  <c r="I463" i="1" s="1"/>
  <c r="H464" i="1"/>
  <c r="H463" i="1" s="1"/>
  <c r="G464" i="1"/>
  <c r="G463" i="1" s="1"/>
  <c r="F464" i="1"/>
  <c r="F463" i="1" s="1"/>
  <c r="K462" i="1"/>
  <c r="J462" i="1"/>
  <c r="I462" i="1"/>
  <c r="H462" i="1"/>
  <c r="G462" i="1"/>
  <c r="F462" i="1"/>
  <c r="K461" i="1"/>
  <c r="J461" i="1"/>
  <c r="I461" i="1"/>
  <c r="H461" i="1"/>
  <c r="G461" i="1"/>
  <c r="F461" i="1"/>
  <c r="K460" i="1"/>
  <c r="J460" i="1"/>
  <c r="I460" i="1"/>
  <c r="H460" i="1"/>
  <c r="G460" i="1"/>
  <c r="F460" i="1"/>
  <c r="K458" i="1"/>
  <c r="J458" i="1"/>
  <c r="J457" i="1" s="1"/>
  <c r="I458" i="1"/>
  <c r="I457" i="1" s="1"/>
  <c r="H458" i="1"/>
  <c r="H457" i="1" s="1"/>
  <c r="G458" i="1"/>
  <c r="G457" i="1" s="1"/>
  <c r="F458" i="1"/>
  <c r="F457" i="1" s="1"/>
  <c r="K452" i="1"/>
  <c r="K451" i="1" s="1"/>
  <c r="K450" i="1" s="1"/>
  <c r="K449" i="1" s="1"/>
  <c r="J452" i="1"/>
  <c r="J451" i="1" s="1"/>
  <c r="J450" i="1" s="1"/>
  <c r="J449" i="1" s="1"/>
  <c r="I452" i="1"/>
  <c r="I451" i="1" s="1"/>
  <c r="H452" i="1"/>
  <c r="H451" i="1" s="1"/>
  <c r="H450" i="1" s="1"/>
  <c r="H449" i="1" s="1"/>
  <c r="G452" i="1"/>
  <c r="G451" i="1" s="1"/>
  <c r="G450" i="1" s="1"/>
  <c r="G449" i="1" s="1"/>
  <c r="F452" i="1"/>
  <c r="F451" i="1" s="1"/>
  <c r="F450" i="1" s="1"/>
  <c r="F449" i="1" s="1"/>
  <c r="I450" i="1"/>
  <c r="I449" i="1" s="1"/>
  <c r="K448" i="1"/>
  <c r="K447" i="1" s="1"/>
  <c r="K446" i="1" s="1"/>
  <c r="K445" i="1" s="1"/>
  <c r="J448" i="1"/>
  <c r="J447" i="1" s="1"/>
  <c r="J446" i="1" s="1"/>
  <c r="J445" i="1" s="1"/>
  <c r="I448" i="1"/>
  <c r="I447" i="1" s="1"/>
  <c r="I446" i="1" s="1"/>
  <c r="I445" i="1" s="1"/>
  <c r="H448" i="1"/>
  <c r="H447" i="1" s="1"/>
  <c r="H446" i="1" s="1"/>
  <c r="H445" i="1" s="1"/>
  <c r="G448" i="1"/>
  <c r="F448" i="1"/>
  <c r="F447" i="1" s="1"/>
  <c r="F446" i="1" s="1"/>
  <c r="F445" i="1" s="1"/>
  <c r="G447" i="1"/>
  <c r="G446" i="1" s="1"/>
  <c r="G445" i="1" s="1"/>
  <c r="K444" i="1"/>
  <c r="K443" i="1" s="1"/>
  <c r="K442" i="1" s="1"/>
  <c r="J444" i="1"/>
  <c r="J443" i="1" s="1"/>
  <c r="J442" i="1" s="1"/>
  <c r="I444" i="1"/>
  <c r="H444" i="1"/>
  <c r="H443" i="1" s="1"/>
  <c r="H442" i="1" s="1"/>
  <c r="G444" i="1"/>
  <c r="G443" i="1" s="1"/>
  <c r="G442" i="1" s="1"/>
  <c r="F444" i="1"/>
  <c r="F443" i="1" s="1"/>
  <c r="F442" i="1" s="1"/>
  <c r="I443" i="1"/>
  <c r="I442" i="1" s="1"/>
  <c r="K441" i="1"/>
  <c r="K440" i="1" s="1"/>
  <c r="J441" i="1"/>
  <c r="J440" i="1" s="1"/>
  <c r="I441" i="1"/>
  <c r="I440" i="1" s="1"/>
  <c r="H441" i="1"/>
  <c r="H440" i="1" s="1"/>
  <c r="G441" i="1"/>
  <c r="G440" i="1" s="1"/>
  <c r="F441" i="1"/>
  <c r="F440" i="1" s="1"/>
  <c r="K439" i="1"/>
  <c r="K438" i="1" s="1"/>
  <c r="J439" i="1"/>
  <c r="J438" i="1" s="1"/>
  <c r="I439" i="1"/>
  <c r="I438" i="1" s="1"/>
  <c r="H439" i="1"/>
  <c r="H438" i="1" s="1"/>
  <c r="G439" i="1"/>
  <c r="G438" i="1" s="1"/>
  <c r="F439" i="1"/>
  <c r="F438" i="1" s="1"/>
  <c r="K437" i="1"/>
  <c r="K436" i="1" s="1"/>
  <c r="J437" i="1"/>
  <c r="J436" i="1" s="1"/>
  <c r="I437" i="1"/>
  <c r="I436" i="1" s="1"/>
  <c r="H437" i="1"/>
  <c r="H436" i="1" s="1"/>
  <c r="G437" i="1"/>
  <c r="G436" i="1" s="1"/>
  <c r="F437" i="1"/>
  <c r="F436" i="1" s="1"/>
  <c r="K433" i="1"/>
  <c r="K432" i="1" s="1"/>
  <c r="J433" i="1"/>
  <c r="J432" i="1" s="1"/>
  <c r="I433" i="1"/>
  <c r="I432" i="1" s="1"/>
  <c r="H433" i="1"/>
  <c r="H432" i="1" s="1"/>
  <c r="G433" i="1"/>
  <c r="G432" i="1" s="1"/>
  <c r="F433" i="1"/>
  <c r="F432" i="1" s="1"/>
  <c r="K431" i="1"/>
  <c r="K430" i="1" s="1"/>
  <c r="J431" i="1"/>
  <c r="J430" i="1" s="1"/>
  <c r="I431" i="1"/>
  <c r="I430" i="1" s="1"/>
  <c r="H431" i="1"/>
  <c r="H430" i="1" s="1"/>
  <c r="G431" i="1"/>
  <c r="G430" i="1" s="1"/>
  <c r="F431" i="1"/>
  <c r="F430" i="1" s="1"/>
  <c r="K429" i="1"/>
  <c r="K428" i="1" s="1"/>
  <c r="J429" i="1"/>
  <c r="J428" i="1" s="1"/>
  <c r="I429" i="1"/>
  <c r="I428" i="1" s="1"/>
  <c r="H429" i="1"/>
  <c r="H428" i="1" s="1"/>
  <c r="G429" i="1"/>
  <c r="G428" i="1" s="1"/>
  <c r="F429" i="1"/>
  <c r="F428" i="1" s="1"/>
  <c r="K427" i="1"/>
  <c r="K426" i="1" s="1"/>
  <c r="J427" i="1"/>
  <c r="J426" i="1" s="1"/>
  <c r="I427" i="1"/>
  <c r="I426" i="1" s="1"/>
  <c r="H427" i="1"/>
  <c r="H426" i="1" s="1"/>
  <c r="G427" i="1"/>
  <c r="G426" i="1" s="1"/>
  <c r="F427" i="1"/>
  <c r="F426" i="1" s="1"/>
  <c r="K425" i="1"/>
  <c r="K424" i="1" s="1"/>
  <c r="J425" i="1"/>
  <c r="J424" i="1" s="1"/>
  <c r="I425" i="1"/>
  <c r="I424" i="1" s="1"/>
  <c r="H425" i="1"/>
  <c r="H424" i="1" s="1"/>
  <c r="G425" i="1"/>
  <c r="G424" i="1" s="1"/>
  <c r="F425" i="1"/>
  <c r="F424" i="1" s="1"/>
  <c r="K423" i="1"/>
  <c r="K422" i="1" s="1"/>
  <c r="J423" i="1"/>
  <c r="J422" i="1" s="1"/>
  <c r="I423" i="1"/>
  <c r="I422" i="1" s="1"/>
  <c r="H423" i="1"/>
  <c r="H422" i="1" s="1"/>
  <c r="G423" i="1"/>
  <c r="G422" i="1" s="1"/>
  <c r="F423" i="1"/>
  <c r="F422" i="1" s="1"/>
  <c r="K420" i="1"/>
  <c r="K419" i="1" s="1"/>
  <c r="J420" i="1"/>
  <c r="J419" i="1" s="1"/>
  <c r="I420" i="1"/>
  <c r="I419" i="1" s="1"/>
  <c r="H420" i="1"/>
  <c r="G420" i="1"/>
  <c r="G419" i="1" s="1"/>
  <c r="F420" i="1"/>
  <c r="F419" i="1" s="1"/>
  <c r="H419" i="1"/>
  <c r="K418" i="1"/>
  <c r="K417" i="1" s="1"/>
  <c r="K416" i="1" s="1"/>
  <c r="J418" i="1"/>
  <c r="J417" i="1" s="1"/>
  <c r="J416" i="1" s="1"/>
  <c r="I418" i="1"/>
  <c r="I417" i="1" s="1"/>
  <c r="H418" i="1"/>
  <c r="H417" i="1" s="1"/>
  <c r="H416" i="1" s="1"/>
  <c r="G418" i="1"/>
  <c r="G417" i="1" s="1"/>
  <c r="G416" i="1" s="1"/>
  <c r="F418" i="1"/>
  <c r="F417" i="1" s="1"/>
  <c r="F416" i="1" s="1"/>
  <c r="K415" i="1"/>
  <c r="K414" i="1" s="1"/>
  <c r="J415" i="1"/>
  <c r="J414" i="1" s="1"/>
  <c r="I415" i="1"/>
  <c r="I414" i="1" s="1"/>
  <c r="H415" i="1"/>
  <c r="H414" i="1" s="1"/>
  <c r="G415" i="1"/>
  <c r="G414" i="1" s="1"/>
  <c r="F415" i="1"/>
  <c r="F414" i="1" s="1"/>
  <c r="K413" i="1"/>
  <c r="J413" i="1"/>
  <c r="I413" i="1"/>
  <c r="H413" i="1"/>
  <c r="G413" i="1"/>
  <c r="F413" i="1"/>
  <c r="K412" i="1"/>
  <c r="J412" i="1"/>
  <c r="I412" i="1"/>
  <c r="H412" i="1"/>
  <c r="G412" i="1"/>
  <c r="F412" i="1"/>
  <c r="K409" i="1"/>
  <c r="K408" i="1" s="1"/>
  <c r="J409" i="1"/>
  <c r="J408" i="1" s="1"/>
  <c r="I409" i="1"/>
  <c r="I408" i="1" s="1"/>
  <c r="H409" i="1"/>
  <c r="H408" i="1" s="1"/>
  <c r="G409" i="1"/>
  <c r="G408" i="1" s="1"/>
  <c r="F409" i="1"/>
  <c r="F408" i="1" s="1"/>
  <c r="K407" i="1"/>
  <c r="J407" i="1"/>
  <c r="I407" i="1"/>
  <c r="H407" i="1"/>
  <c r="G407" i="1"/>
  <c r="F407" i="1"/>
  <c r="K405" i="1"/>
  <c r="K404" i="1" s="1"/>
  <c r="J405" i="1"/>
  <c r="J404" i="1" s="1"/>
  <c r="I405" i="1"/>
  <c r="I404" i="1" s="1"/>
  <c r="H405" i="1"/>
  <c r="H404" i="1" s="1"/>
  <c r="G405" i="1"/>
  <c r="G404" i="1" s="1"/>
  <c r="F405" i="1"/>
  <c r="F404" i="1" s="1"/>
  <c r="K403" i="1"/>
  <c r="K402" i="1" s="1"/>
  <c r="J403" i="1"/>
  <c r="J402" i="1" s="1"/>
  <c r="I403" i="1"/>
  <c r="I402" i="1" s="1"/>
  <c r="H403" i="1"/>
  <c r="H402" i="1" s="1"/>
  <c r="G403" i="1"/>
  <c r="G402" i="1" s="1"/>
  <c r="F403" i="1"/>
  <c r="F402" i="1" s="1"/>
  <c r="K399" i="1"/>
  <c r="K398" i="1" s="1"/>
  <c r="K397" i="1" s="1"/>
  <c r="J399" i="1"/>
  <c r="J398" i="1" s="1"/>
  <c r="J397" i="1" s="1"/>
  <c r="I399" i="1"/>
  <c r="I398" i="1" s="1"/>
  <c r="I397" i="1" s="1"/>
  <c r="H399" i="1"/>
  <c r="H398" i="1" s="1"/>
  <c r="H397" i="1" s="1"/>
  <c r="G399" i="1"/>
  <c r="G398" i="1" s="1"/>
  <c r="G397" i="1" s="1"/>
  <c r="F399" i="1"/>
  <c r="F398" i="1" s="1"/>
  <c r="F397" i="1" s="1"/>
  <c r="K396" i="1"/>
  <c r="K395" i="1" s="1"/>
  <c r="J396" i="1"/>
  <c r="J395" i="1" s="1"/>
  <c r="I396" i="1"/>
  <c r="H396" i="1"/>
  <c r="H395" i="1" s="1"/>
  <c r="G396" i="1"/>
  <c r="G395" i="1" s="1"/>
  <c r="F396" i="1"/>
  <c r="F395" i="1" s="1"/>
  <c r="I395" i="1"/>
  <c r="K394" i="1"/>
  <c r="K393" i="1" s="1"/>
  <c r="J394" i="1"/>
  <c r="J393" i="1" s="1"/>
  <c r="I394" i="1"/>
  <c r="I393" i="1" s="1"/>
  <c r="H394" i="1"/>
  <c r="H393" i="1" s="1"/>
  <c r="G394" i="1"/>
  <c r="G393" i="1" s="1"/>
  <c r="F394" i="1"/>
  <c r="F393" i="1" s="1"/>
  <c r="K392" i="1"/>
  <c r="K391" i="1" s="1"/>
  <c r="J392" i="1"/>
  <c r="J391" i="1" s="1"/>
  <c r="I392" i="1"/>
  <c r="I391" i="1" s="1"/>
  <c r="H392" i="1"/>
  <c r="H391" i="1" s="1"/>
  <c r="G392" i="1"/>
  <c r="G391" i="1" s="1"/>
  <c r="F392" i="1"/>
  <c r="F391" i="1" s="1"/>
  <c r="K386" i="1"/>
  <c r="J386" i="1"/>
  <c r="I386" i="1"/>
  <c r="H386" i="1"/>
  <c r="G386" i="1"/>
  <c r="F386" i="1"/>
  <c r="K385" i="1"/>
  <c r="J385" i="1"/>
  <c r="I385" i="1"/>
  <c r="H385" i="1"/>
  <c r="G385" i="1"/>
  <c r="F385" i="1"/>
  <c r="K381" i="1"/>
  <c r="K380" i="1" s="1"/>
  <c r="K379" i="1" s="1"/>
  <c r="K378" i="1" s="1"/>
  <c r="J381" i="1"/>
  <c r="J380" i="1" s="1"/>
  <c r="J379" i="1" s="1"/>
  <c r="J378" i="1" s="1"/>
  <c r="I381" i="1"/>
  <c r="I380" i="1" s="1"/>
  <c r="I379" i="1" s="1"/>
  <c r="I378" i="1" s="1"/>
  <c r="H381" i="1"/>
  <c r="H380" i="1" s="1"/>
  <c r="H379" i="1" s="1"/>
  <c r="H378" i="1" s="1"/>
  <c r="G381" i="1"/>
  <c r="G380" i="1" s="1"/>
  <c r="G379" i="1" s="1"/>
  <c r="G378" i="1" s="1"/>
  <c r="F381" i="1"/>
  <c r="F380" i="1" s="1"/>
  <c r="F379" i="1" s="1"/>
  <c r="F378" i="1" s="1"/>
  <c r="K377" i="1"/>
  <c r="K376" i="1" s="1"/>
  <c r="K375" i="1" s="1"/>
  <c r="J377" i="1"/>
  <c r="J376" i="1" s="1"/>
  <c r="J375" i="1" s="1"/>
  <c r="I377" i="1"/>
  <c r="I376" i="1" s="1"/>
  <c r="I375" i="1" s="1"/>
  <c r="H377" i="1"/>
  <c r="H376" i="1" s="1"/>
  <c r="H375" i="1" s="1"/>
  <c r="G377" i="1"/>
  <c r="G376" i="1" s="1"/>
  <c r="G375" i="1" s="1"/>
  <c r="F377" i="1"/>
  <c r="F376" i="1" s="1"/>
  <c r="F375" i="1" s="1"/>
  <c r="K374" i="1"/>
  <c r="K373" i="1" s="1"/>
  <c r="K372" i="1" s="1"/>
  <c r="J374" i="1"/>
  <c r="J373" i="1" s="1"/>
  <c r="J372" i="1" s="1"/>
  <c r="I374" i="1"/>
  <c r="H374" i="1"/>
  <c r="G374" i="1"/>
  <c r="G373" i="1" s="1"/>
  <c r="G372" i="1" s="1"/>
  <c r="F374" i="1"/>
  <c r="F373" i="1" s="1"/>
  <c r="F372" i="1" s="1"/>
  <c r="I373" i="1"/>
  <c r="I372" i="1" s="1"/>
  <c r="H373" i="1"/>
  <c r="H372" i="1" s="1"/>
  <c r="K371" i="1"/>
  <c r="K370" i="1" s="1"/>
  <c r="K369" i="1" s="1"/>
  <c r="J371" i="1"/>
  <c r="J370" i="1" s="1"/>
  <c r="J369" i="1" s="1"/>
  <c r="I371" i="1"/>
  <c r="I370" i="1" s="1"/>
  <c r="I369" i="1" s="1"/>
  <c r="H371" i="1"/>
  <c r="H370" i="1" s="1"/>
  <c r="H369" i="1" s="1"/>
  <c r="G371" i="1"/>
  <c r="G370" i="1" s="1"/>
  <c r="G369" i="1" s="1"/>
  <c r="F371" i="1"/>
  <c r="F370" i="1" s="1"/>
  <c r="F369" i="1" s="1"/>
  <c r="K367" i="1"/>
  <c r="K366" i="1" s="1"/>
  <c r="K365" i="1" s="1"/>
  <c r="J367" i="1"/>
  <c r="J366" i="1" s="1"/>
  <c r="J365" i="1" s="1"/>
  <c r="I367" i="1"/>
  <c r="I366" i="1" s="1"/>
  <c r="I365" i="1" s="1"/>
  <c r="H367" i="1"/>
  <c r="H366" i="1" s="1"/>
  <c r="H365" i="1" s="1"/>
  <c r="G367" i="1"/>
  <c r="G366" i="1" s="1"/>
  <c r="G365" i="1" s="1"/>
  <c r="F367" i="1"/>
  <c r="F366" i="1" s="1"/>
  <c r="F365" i="1" s="1"/>
  <c r="K364" i="1"/>
  <c r="K363" i="1" s="1"/>
  <c r="J364" i="1"/>
  <c r="J363" i="1" s="1"/>
  <c r="I364" i="1"/>
  <c r="I363" i="1" s="1"/>
  <c r="H364" i="1"/>
  <c r="H363" i="1" s="1"/>
  <c r="G364" i="1"/>
  <c r="G363" i="1" s="1"/>
  <c r="F364" i="1"/>
  <c r="F363" i="1" s="1"/>
  <c r="K362" i="1"/>
  <c r="K361" i="1" s="1"/>
  <c r="J362" i="1"/>
  <c r="J361" i="1" s="1"/>
  <c r="I362" i="1"/>
  <c r="I361" i="1" s="1"/>
  <c r="H362" i="1"/>
  <c r="G362" i="1"/>
  <c r="G361" i="1" s="1"/>
  <c r="F362" i="1"/>
  <c r="F361" i="1" s="1"/>
  <c r="H361" i="1"/>
  <c r="K356" i="1"/>
  <c r="J356" i="1"/>
  <c r="I356" i="1"/>
  <c r="H356" i="1"/>
  <c r="G356" i="1"/>
  <c r="F356" i="1"/>
  <c r="K355" i="1"/>
  <c r="J355" i="1"/>
  <c r="I355" i="1"/>
  <c r="H355" i="1"/>
  <c r="G355" i="1"/>
  <c r="F355" i="1"/>
  <c r="K351" i="1"/>
  <c r="K350" i="1" s="1"/>
  <c r="J351" i="1"/>
  <c r="J350" i="1" s="1"/>
  <c r="I351" i="1"/>
  <c r="I350" i="1" s="1"/>
  <c r="H351" i="1"/>
  <c r="H350" i="1" s="1"/>
  <c r="G351" i="1"/>
  <c r="G350" i="1" s="1"/>
  <c r="F351" i="1"/>
  <c r="F350" i="1" s="1"/>
  <c r="K349" i="1"/>
  <c r="K348" i="1" s="1"/>
  <c r="J349" i="1"/>
  <c r="J348" i="1" s="1"/>
  <c r="I349" i="1"/>
  <c r="I348" i="1" s="1"/>
  <c r="H349" i="1"/>
  <c r="H348" i="1" s="1"/>
  <c r="G349" i="1"/>
  <c r="G348" i="1" s="1"/>
  <c r="F349" i="1"/>
  <c r="F348" i="1" s="1"/>
  <c r="K346" i="1"/>
  <c r="K345" i="1" s="1"/>
  <c r="J346" i="1"/>
  <c r="J345" i="1" s="1"/>
  <c r="I346" i="1"/>
  <c r="I345" i="1" s="1"/>
  <c r="H346" i="1"/>
  <c r="H345" i="1" s="1"/>
  <c r="G346" i="1"/>
  <c r="G345" i="1" s="1"/>
  <c r="F346" i="1"/>
  <c r="F345" i="1" s="1"/>
  <c r="K344" i="1"/>
  <c r="K343" i="1" s="1"/>
  <c r="J344" i="1"/>
  <c r="J343" i="1" s="1"/>
  <c r="I344" i="1"/>
  <c r="I343" i="1" s="1"/>
  <c r="H344" i="1"/>
  <c r="H343" i="1" s="1"/>
  <c r="G344" i="1"/>
  <c r="G343" i="1" s="1"/>
  <c r="F344" i="1"/>
  <c r="F343" i="1" s="1"/>
  <c r="K342" i="1"/>
  <c r="K341" i="1" s="1"/>
  <c r="J342" i="1"/>
  <c r="J341" i="1" s="1"/>
  <c r="I342" i="1"/>
  <c r="I341" i="1" s="1"/>
  <c r="H342" i="1"/>
  <c r="H341" i="1" s="1"/>
  <c r="G342" i="1"/>
  <c r="G341" i="1" s="1"/>
  <c r="F342" i="1"/>
  <c r="F341" i="1" s="1"/>
  <c r="K340" i="1"/>
  <c r="K339" i="1" s="1"/>
  <c r="J340" i="1"/>
  <c r="J339" i="1" s="1"/>
  <c r="H340" i="1"/>
  <c r="H339" i="1" s="1"/>
  <c r="G340" i="1"/>
  <c r="G339" i="1" s="1"/>
  <c r="F340" i="1"/>
  <c r="F339" i="1" s="1"/>
  <c r="I339" i="1"/>
  <c r="K333" i="1"/>
  <c r="K332" i="1" s="1"/>
  <c r="J333" i="1"/>
  <c r="J332" i="1" s="1"/>
  <c r="I333" i="1"/>
  <c r="I332" i="1" s="1"/>
  <c r="H333" i="1"/>
  <c r="H332" i="1" s="1"/>
  <c r="G333" i="1"/>
  <c r="G332" i="1" s="1"/>
  <c r="F333" i="1"/>
  <c r="F332" i="1" s="1"/>
  <c r="K331" i="1"/>
  <c r="K330" i="1" s="1"/>
  <c r="J331" i="1"/>
  <c r="J330" i="1" s="1"/>
  <c r="I331" i="1"/>
  <c r="H331" i="1"/>
  <c r="G331" i="1"/>
  <c r="G330" i="1" s="1"/>
  <c r="F331" i="1"/>
  <c r="F330" i="1" s="1"/>
  <c r="I330" i="1"/>
  <c r="H330" i="1"/>
  <c r="K329" i="1"/>
  <c r="K328" i="1" s="1"/>
  <c r="K327" i="1" s="1"/>
  <c r="J329" i="1"/>
  <c r="J328" i="1" s="1"/>
  <c r="I329" i="1"/>
  <c r="H329" i="1"/>
  <c r="H328" i="1" s="1"/>
  <c r="G329" i="1"/>
  <c r="G328" i="1" s="1"/>
  <c r="G327" i="1" s="1"/>
  <c r="F329" i="1"/>
  <c r="F328" i="1" s="1"/>
  <c r="I328" i="1"/>
  <c r="K325" i="1"/>
  <c r="J325" i="1"/>
  <c r="I325" i="1"/>
  <c r="H325" i="1"/>
  <c r="G325" i="1"/>
  <c r="F325" i="1"/>
  <c r="K324" i="1"/>
  <c r="J324" i="1"/>
  <c r="I324" i="1"/>
  <c r="H324" i="1"/>
  <c r="G324" i="1"/>
  <c r="F324" i="1"/>
  <c r="K323" i="1"/>
  <c r="J323" i="1"/>
  <c r="I323" i="1"/>
  <c r="H323" i="1"/>
  <c r="G323" i="1"/>
  <c r="F323" i="1"/>
  <c r="K321" i="1"/>
  <c r="K320" i="1" s="1"/>
  <c r="J321" i="1"/>
  <c r="J320" i="1" s="1"/>
  <c r="I321" i="1"/>
  <c r="I320" i="1" s="1"/>
  <c r="H321" i="1"/>
  <c r="H320" i="1" s="1"/>
  <c r="G321" i="1"/>
  <c r="G320" i="1" s="1"/>
  <c r="F321" i="1"/>
  <c r="F320" i="1" s="1"/>
  <c r="K318" i="1"/>
  <c r="K317" i="1" s="1"/>
  <c r="K316" i="1" s="1"/>
  <c r="J318" i="1"/>
  <c r="J317" i="1" s="1"/>
  <c r="J316" i="1" s="1"/>
  <c r="I318" i="1"/>
  <c r="H318" i="1"/>
  <c r="H317" i="1" s="1"/>
  <c r="H316" i="1" s="1"/>
  <c r="G318" i="1"/>
  <c r="G317" i="1" s="1"/>
  <c r="G316" i="1" s="1"/>
  <c r="F318" i="1"/>
  <c r="F317" i="1" s="1"/>
  <c r="F316" i="1" s="1"/>
  <c r="I317" i="1"/>
  <c r="I316" i="1" s="1"/>
  <c r="K313" i="1"/>
  <c r="K312" i="1" s="1"/>
  <c r="K311" i="1" s="1"/>
  <c r="K310" i="1" s="1"/>
  <c r="J313" i="1"/>
  <c r="J312" i="1" s="1"/>
  <c r="J311" i="1" s="1"/>
  <c r="J310" i="1" s="1"/>
  <c r="I313" i="1"/>
  <c r="I312" i="1" s="1"/>
  <c r="I311" i="1" s="1"/>
  <c r="I310" i="1" s="1"/>
  <c r="H313" i="1"/>
  <c r="H312" i="1" s="1"/>
  <c r="H311" i="1" s="1"/>
  <c r="H310" i="1" s="1"/>
  <c r="G313" i="1"/>
  <c r="G312" i="1" s="1"/>
  <c r="G311" i="1" s="1"/>
  <c r="G310" i="1" s="1"/>
  <c r="F313" i="1"/>
  <c r="F312" i="1" s="1"/>
  <c r="F311" i="1" s="1"/>
  <c r="F310" i="1" s="1"/>
  <c r="K309" i="1"/>
  <c r="K308" i="1" s="1"/>
  <c r="J309" i="1"/>
  <c r="J308" i="1" s="1"/>
  <c r="I309" i="1"/>
  <c r="I308" i="1" s="1"/>
  <c r="H309" i="1"/>
  <c r="H308" i="1" s="1"/>
  <c r="G309" i="1"/>
  <c r="G308" i="1" s="1"/>
  <c r="F309" i="1"/>
  <c r="F308" i="1" s="1"/>
  <c r="K307" i="1"/>
  <c r="K306" i="1" s="1"/>
  <c r="J307" i="1"/>
  <c r="J306" i="1" s="1"/>
  <c r="I307" i="1"/>
  <c r="I306" i="1" s="1"/>
  <c r="H307" i="1"/>
  <c r="H306" i="1" s="1"/>
  <c r="G307" i="1"/>
  <c r="G306" i="1" s="1"/>
  <c r="F307" i="1"/>
  <c r="F306" i="1" s="1"/>
  <c r="K304" i="1"/>
  <c r="J304" i="1"/>
  <c r="I304" i="1"/>
  <c r="H304" i="1"/>
  <c r="G304" i="1"/>
  <c r="F304" i="1"/>
  <c r="K303" i="1"/>
  <c r="J303" i="1"/>
  <c r="I303" i="1"/>
  <c r="H303" i="1"/>
  <c r="G303" i="1"/>
  <c r="F303" i="1"/>
  <c r="K298" i="1"/>
  <c r="K297" i="1" s="1"/>
  <c r="K296" i="1" s="1"/>
  <c r="K295" i="1" s="1"/>
  <c r="K294" i="1" s="1"/>
  <c r="J298" i="1"/>
  <c r="J297" i="1" s="1"/>
  <c r="J296" i="1" s="1"/>
  <c r="J295" i="1" s="1"/>
  <c r="J294" i="1" s="1"/>
  <c r="I298" i="1"/>
  <c r="I297" i="1" s="1"/>
  <c r="I296" i="1" s="1"/>
  <c r="I295" i="1" s="1"/>
  <c r="I294" i="1" s="1"/>
  <c r="H298" i="1"/>
  <c r="H297" i="1" s="1"/>
  <c r="H296" i="1" s="1"/>
  <c r="H295" i="1" s="1"/>
  <c r="H294" i="1" s="1"/>
  <c r="G298" i="1"/>
  <c r="G297" i="1" s="1"/>
  <c r="G296" i="1" s="1"/>
  <c r="G295" i="1" s="1"/>
  <c r="G294" i="1" s="1"/>
  <c r="F298" i="1"/>
  <c r="F297" i="1" s="1"/>
  <c r="F296" i="1" s="1"/>
  <c r="F295" i="1" s="1"/>
  <c r="F294" i="1" s="1"/>
  <c r="K292" i="1"/>
  <c r="K291" i="1" s="1"/>
  <c r="J292" i="1"/>
  <c r="J291" i="1" s="1"/>
  <c r="I292" i="1"/>
  <c r="I291" i="1" s="1"/>
  <c r="H292" i="1"/>
  <c r="H291" i="1" s="1"/>
  <c r="G292" i="1"/>
  <c r="G291" i="1" s="1"/>
  <c r="F292" i="1"/>
  <c r="F291" i="1" s="1"/>
  <c r="K290" i="1"/>
  <c r="K289" i="1" s="1"/>
  <c r="J290" i="1"/>
  <c r="J289" i="1" s="1"/>
  <c r="I290" i="1"/>
  <c r="I289" i="1" s="1"/>
  <c r="H290" i="1"/>
  <c r="H289" i="1" s="1"/>
  <c r="G290" i="1"/>
  <c r="G289" i="1" s="1"/>
  <c r="F290" i="1"/>
  <c r="F289" i="1" s="1"/>
  <c r="K288" i="1"/>
  <c r="K287" i="1" s="1"/>
  <c r="J288" i="1"/>
  <c r="J287" i="1" s="1"/>
  <c r="I288" i="1"/>
  <c r="I287" i="1" s="1"/>
  <c r="H288" i="1"/>
  <c r="H287" i="1" s="1"/>
  <c r="G288" i="1"/>
  <c r="G287" i="1" s="1"/>
  <c r="F288" i="1"/>
  <c r="F287" i="1" s="1"/>
  <c r="K286" i="1"/>
  <c r="K285" i="1" s="1"/>
  <c r="J286" i="1"/>
  <c r="J285" i="1" s="1"/>
  <c r="I286" i="1"/>
  <c r="I285" i="1" s="1"/>
  <c r="H286" i="1"/>
  <c r="H285" i="1" s="1"/>
  <c r="G286" i="1"/>
  <c r="G285" i="1" s="1"/>
  <c r="F286" i="1"/>
  <c r="F285" i="1" s="1"/>
  <c r="K284" i="1"/>
  <c r="K283" i="1" s="1"/>
  <c r="J284" i="1"/>
  <c r="J283" i="1" s="1"/>
  <c r="I284" i="1"/>
  <c r="I283" i="1" s="1"/>
  <c r="H284" i="1"/>
  <c r="H283" i="1" s="1"/>
  <c r="G284" i="1"/>
  <c r="G283" i="1" s="1"/>
  <c r="F284" i="1"/>
  <c r="F283" i="1" s="1"/>
  <c r="K282" i="1"/>
  <c r="K281" i="1" s="1"/>
  <c r="J282" i="1"/>
  <c r="J281" i="1" s="1"/>
  <c r="I282" i="1"/>
  <c r="I281" i="1" s="1"/>
  <c r="H282" i="1"/>
  <c r="H281" i="1" s="1"/>
  <c r="G282" i="1"/>
  <c r="G281" i="1" s="1"/>
  <c r="F282" i="1"/>
  <c r="F281" i="1" s="1"/>
  <c r="K280" i="1"/>
  <c r="K279" i="1" s="1"/>
  <c r="J280" i="1"/>
  <c r="J279" i="1" s="1"/>
  <c r="I280" i="1"/>
  <c r="I279" i="1" s="1"/>
  <c r="H280" i="1"/>
  <c r="H279" i="1" s="1"/>
  <c r="G280" i="1"/>
  <c r="G279" i="1" s="1"/>
  <c r="F280" i="1"/>
  <c r="F279" i="1" s="1"/>
  <c r="K276" i="1"/>
  <c r="K275" i="1" s="1"/>
  <c r="J276" i="1"/>
  <c r="J275" i="1" s="1"/>
  <c r="I276" i="1"/>
  <c r="I275" i="1" s="1"/>
  <c r="H276" i="1"/>
  <c r="H275" i="1" s="1"/>
  <c r="G276" i="1"/>
  <c r="G275" i="1" s="1"/>
  <c r="F276" i="1"/>
  <c r="F275" i="1" s="1"/>
  <c r="K274" i="1"/>
  <c r="K273" i="1" s="1"/>
  <c r="J274" i="1"/>
  <c r="J273" i="1" s="1"/>
  <c r="I274" i="1"/>
  <c r="I273" i="1" s="1"/>
  <c r="H274" i="1"/>
  <c r="H273" i="1" s="1"/>
  <c r="G274" i="1"/>
  <c r="G273" i="1" s="1"/>
  <c r="F274" i="1"/>
  <c r="F273" i="1" s="1"/>
  <c r="K268" i="1"/>
  <c r="J268" i="1"/>
  <c r="I268" i="1"/>
  <c r="H268" i="1"/>
  <c r="G268" i="1"/>
  <c r="F268" i="1"/>
  <c r="K267" i="1"/>
  <c r="J267" i="1"/>
  <c r="I267" i="1"/>
  <c r="H267" i="1"/>
  <c r="G267" i="1"/>
  <c r="F267" i="1"/>
  <c r="K263" i="1"/>
  <c r="K262" i="1" s="1"/>
  <c r="K261" i="1" s="1"/>
  <c r="K260" i="1" s="1"/>
  <c r="J263" i="1"/>
  <c r="J262" i="1" s="1"/>
  <c r="J261" i="1" s="1"/>
  <c r="J260" i="1" s="1"/>
  <c r="I263" i="1"/>
  <c r="I262" i="1" s="1"/>
  <c r="I261" i="1" s="1"/>
  <c r="I260" i="1" s="1"/>
  <c r="H263" i="1"/>
  <c r="H262" i="1" s="1"/>
  <c r="H261" i="1" s="1"/>
  <c r="H260" i="1" s="1"/>
  <c r="G263" i="1"/>
  <c r="G262" i="1" s="1"/>
  <c r="G261" i="1" s="1"/>
  <c r="G260" i="1" s="1"/>
  <c r="F263" i="1"/>
  <c r="F262" i="1" s="1"/>
  <c r="F261" i="1" s="1"/>
  <c r="F260" i="1" s="1"/>
  <c r="K259" i="1"/>
  <c r="K258" i="1" s="1"/>
  <c r="J259" i="1"/>
  <c r="J258" i="1" s="1"/>
  <c r="I259" i="1"/>
  <c r="I258" i="1" s="1"/>
  <c r="H259" i="1"/>
  <c r="H258" i="1" s="1"/>
  <c r="G259" i="1"/>
  <c r="G258" i="1" s="1"/>
  <c r="F259" i="1"/>
  <c r="F258" i="1" s="1"/>
  <c r="K257" i="1"/>
  <c r="K256" i="1" s="1"/>
  <c r="J257" i="1"/>
  <c r="J256" i="1" s="1"/>
  <c r="I257" i="1"/>
  <c r="I256" i="1" s="1"/>
  <c r="H257" i="1"/>
  <c r="H256" i="1" s="1"/>
  <c r="G257" i="1"/>
  <c r="G256" i="1" s="1"/>
  <c r="F257" i="1"/>
  <c r="F256" i="1" s="1"/>
  <c r="K255" i="1"/>
  <c r="J255" i="1"/>
  <c r="I255" i="1"/>
  <c r="H255" i="1"/>
  <c r="G255" i="1"/>
  <c r="F255" i="1"/>
  <c r="K254" i="1"/>
  <c r="J254" i="1"/>
  <c r="I254" i="1"/>
  <c r="H254" i="1"/>
  <c r="G254" i="1"/>
  <c r="F254" i="1"/>
  <c r="K252" i="1"/>
  <c r="K251" i="1" s="1"/>
  <c r="J252" i="1"/>
  <c r="J251" i="1" s="1"/>
  <c r="I252" i="1"/>
  <c r="I251" i="1" s="1"/>
  <c r="H252" i="1"/>
  <c r="H251" i="1" s="1"/>
  <c r="G252" i="1"/>
  <c r="G251" i="1" s="1"/>
  <c r="F252" i="1"/>
  <c r="F251" i="1" s="1"/>
  <c r="K250" i="1"/>
  <c r="K249" i="1" s="1"/>
  <c r="J250" i="1"/>
  <c r="J249" i="1" s="1"/>
  <c r="I250" i="1"/>
  <c r="I249" i="1" s="1"/>
  <c r="H250" i="1"/>
  <c r="H249" i="1" s="1"/>
  <c r="G250" i="1"/>
  <c r="G249" i="1" s="1"/>
  <c r="F250" i="1"/>
  <c r="F249" i="1" s="1"/>
  <c r="K248" i="1"/>
  <c r="K247" i="1" s="1"/>
  <c r="J248" i="1"/>
  <c r="J247" i="1" s="1"/>
  <c r="I248" i="1"/>
  <c r="I247" i="1" s="1"/>
  <c r="H248" i="1"/>
  <c r="H247" i="1" s="1"/>
  <c r="G248" i="1"/>
  <c r="G247" i="1" s="1"/>
  <c r="F248" i="1"/>
  <c r="F247" i="1" s="1"/>
  <c r="K246" i="1"/>
  <c r="K245" i="1" s="1"/>
  <c r="J246" i="1"/>
  <c r="J245" i="1" s="1"/>
  <c r="I246" i="1"/>
  <c r="I245" i="1" s="1"/>
  <c r="H246" i="1"/>
  <c r="H245" i="1" s="1"/>
  <c r="G246" i="1"/>
  <c r="G245" i="1" s="1"/>
  <c r="F246" i="1"/>
  <c r="F245" i="1" s="1"/>
  <c r="K240" i="1"/>
  <c r="K239" i="1" s="1"/>
  <c r="K238" i="1" s="1"/>
  <c r="J240" i="1"/>
  <c r="J239" i="1" s="1"/>
  <c r="J238" i="1" s="1"/>
  <c r="I240" i="1"/>
  <c r="I239" i="1" s="1"/>
  <c r="I238" i="1" s="1"/>
  <c r="H240" i="1"/>
  <c r="H239" i="1" s="1"/>
  <c r="H238" i="1" s="1"/>
  <c r="G240" i="1"/>
  <c r="G239" i="1" s="1"/>
  <c r="G238" i="1" s="1"/>
  <c r="F240" i="1"/>
  <c r="F239" i="1" s="1"/>
  <c r="F238" i="1" s="1"/>
  <c r="K237" i="1"/>
  <c r="K236" i="1" s="1"/>
  <c r="J237" i="1"/>
  <c r="J236" i="1" s="1"/>
  <c r="I237" i="1"/>
  <c r="I236" i="1" s="1"/>
  <c r="H237" i="1"/>
  <c r="H236" i="1" s="1"/>
  <c r="G237" i="1"/>
  <c r="G236" i="1" s="1"/>
  <c r="F237" i="1"/>
  <c r="F236" i="1" s="1"/>
  <c r="K235" i="1"/>
  <c r="K234" i="1" s="1"/>
  <c r="J235" i="1"/>
  <c r="J234" i="1" s="1"/>
  <c r="I235" i="1"/>
  <c r="I234" i="1" s="1"/>
  <c r="H235" i="1"/>
  <c r="H234" i="1" s="1"/>
  <c r="G235" i="1"/>
  <c r="G234" i="1" s="1"/>
  <c r="F235" i="1"/>
  <c r="F234" i="1" s="1"/>
  <c r="K229" i="1"/>
  <c r="K228" i="1" s="1"/>
  <c r="J229" i="1"/>
  <c r="J228" i="1" s="1"/>
  <c r="I229" i="1"/>
  <c r="I228" i="1" s="1"/>
  <c r="H229" i="1"/>
  <c r="H228" i="1" s="1"/>
  <c r="G229" i="1"/>
  <c r="G228" i="1" s="1"/>
  <c r="F229" i="1"/>
  <c r="F228" i="1" s="1"/>
  <c r="K227" i="1"/>
  <c r="K226" i="1" s="1"/>
  <c r="J227" i="1"/>
  <c r="J226" i="1" s="1"/>
  <c r="I227" i="1"/>
  <c r="I226" i="1" s="1"/>
  <c r="H227" i="1"/>
  <c r="H226" i="1" s="1"/>
  <c r="G227" i="1"/>
  <c r="G226" i="1" s="1"/>
  <c r="F227" i="1"/>
  <c r="F226" i="1" s="1"/>
  <c r="K220" i="1"/>
  <c r="K219" i="1" s="1"/>
  <c r="K218" i="1" s="1"/>
  <c r="J220" i="1"/>
  <c r="J219" i="1" s="1"/>
  <c r="J218" i="1" s="1"/>
  <c r="I220" i="1"/>
  <c r="H220" i="1"/>
  <c r="H219" i="1" s="1"/>
  <c r="H218" i="1" s="1"/>
  <c r="G220" i="1"/>
  <c r="G219" i="1" s="1"/>
  <c r="G218" i="1" s="1"/>
  <c r="F220" i="1"/>
  <c r="F219" i="1" s="1"/>
  <c r="F218" i="1" s="1"/>
  <c r="I219" i="1"/>
  <c r="I218" i="1" s="1"/>
  <c r="K217" i="1"/>
  <c r="K216" i="1" s="1"/>
  <c r="K215" i="1" s="1"/>
  <c r="J217" i="1"/>
  <c r="J216" i="1" s="1"/>
  <c r="J215" i="1" s="1"/>
  <c r="I217" i="1"/>
  <c r="I216" i="1" s="1"/>
  <c r="I215" i="1" s="1"/>
  <c r="H217" i="1"/>
  <c r="H216" i="1" s="1"/>
  <c r="H215" i="1" s="1"/>
  <c r="G217" i="1"/>
  <c r="G216" i="1" s="1"/>
  <c r="G215" i="1" s="1"/>
  <c r="F217" i="1"/>
  <c r="F216" i="1" s="1"/>
  <c r="F215" i="1" s="1"/>
  <c r="K214" i="1"/>
  <c r="K213" i="1" s="1"/>
  <c r="K212" i="1" s="1"/>
  <c r="J214" i="1"/>
  <c r="J213" i="1" s="1"/>
  <c r="J212" i="1" s="1"/>
  <c r="I214" i="1"/>
  <c r="I213" i="1" s="1"/>
  <c r="I212" i="1" s="1"/>
  <c r="H214" i="1"/>
  <c r="H213" i="1" s="1"/>
  <c r="H212" i="1" s="1"/>
  <c r="G214" i="1"/>
  <c r="G213" i="1" s="1"/>
  <c r="G212" i="1" s="1"/>
  <c r="F214" i="1"/>
  <c r="F213" i="1" s="1"/>
  <c r="F212" i="1" s="1"/>
  <c r="K210" i="1"/>
  <c r="K209" i="1" s="1"/>
  <c r="K208" i="1" s="1"/>
  <c r="J210" i="1"/>
  <c r="J209" i="1" s="1"/>
  <c r="J208" i="1" s="1"/>
  <c r="I210" i="1"/>
  <c r="I209" i="1" s="1"/>
  <c r="I208" i="1" s="1"/>
  <c r="H210" i="1"/>
  <c r="H209" i="1" s="1"/>
  <c r="H208" i="1" s="1"/>
  <c r="G210" i="1"/>
  <c r="G209" i="1" s="1"/>
  <c r="G208" i="1" s="1"/>
  <c r="F210" i="1"/>
  <c r="F209" i="1" s="1"/>
  <c r="F208" i="1" s="1"/>
  <c r="K207" i="1"/>
  <c r="K206" i="1" s="1"/>
  <c r="K205" i="1" s="1"/>
  <c r="J207" i="1"/>
  <c r="J206" i="1" s="1"/>
  <c r="J205" i="1" s="1"/>
  <c r="I207" i="1"/>
  <c r="I206" i="1" s="1"/>
  <c r="I205" i="1" s="1"/>
  <c r="H207" i="1"/>
  <c r="H206" i="1" s="1"/>
  <c r="H205" i="1" s="1"/>
  <c r="G207" i="1"/>
  <c r="G206" i="1" s="1"/>
  <c r="G205" i="1" s="1"/>
  <c r="F207" i="1"/>
  <c r="F206" i="1" s="1"/>
  <c r="F205" i="1" s="1"/>
  <c r="K204" i="1"/>
  <c r="K203" i="1" s="1"/>
  <c r="K202" i="1" s="1"/>
  <c r="J204" i="1"/>
  <c r="J203" i="1" s="1"/>
  <c r="J202" i="1" s="1"/>
  <c r="I204" i="1"/>
  <c r="I203" i="1" s="1"/>
  <c r="I202" i="1" s="1"/>
  <c r="H204" i="1"/>
  <c r="H203" i="1" s="1"/>
  <c r="H202" i="1" s="1"/>
  <c r="G204" i="1"/>
  <c r="G203" i="1" s="1"/>
  <c r="G202" i="1" s="1"/>
  <c r="F204" i="1"/>
  <c r="F203" i="1" s="1"/>
  <c r="F202" i="1" s="1"/>
  <c r="K201" i="1"/>
  <c r="K200" i="1" s="1"/>
  <c r="K199" i="1" s="1"/>
  <c r="J201" i="1"/>
  <c r="J200" i="1" s="1"/>
  <c r="J199" i="1" s="1"/>
  <c r="I201" i="1"/>
  <c r="I200" i="1" s="1"/>
  <c r="I199" i="1" s="1"/>
  <c r="H201" i="1"/>
  <c r="H200" i="1" s="1"/>
  <c r="H199" i="1" s="1"/>
  <c r="G201" i="1"/>
  <c r="G200" i="1" s="1"/>
  <c r="G199" i="1" s="1"/>
  <c r="F201" i="1"/>
  <c r="F200" i="1" s="1"/>
  <c r="F199" i="1" s="1"/>
  <c r="K195" i="1"/>
  <c r="J195" i="1"/>
  <c r="I195" i="1"/>
  <c r="H195" i="1"/>
  <c r="G195" i="1"/>
  <c r="F195" i="1"/>
  <c r="K194" i="1"/>
  <c r="J194" i="1"/>
  <c r="I194" i="1"/>
  <c r="H194" i="1"/>
  <c r="G194" i="1"/>
  <c r="F194" i="1"/>
  <c r="K193" i="1"/>
  <c r="J193" i="1"/>
  <c r="I193" i="1"/>
  <c r="H193" i="1"/>
  <c r="G193" i="1"/>
  <c r="F193" i="1"/>
  <c r="K191" i="1"/>
  <c r="K190" i="1" s="1"/>
  <c r="J191" i="1"/>
  <c r="J190" i="1" s="1"/>
  <c r="I191" i="1"/>
  <c r="I190" i="1" s="1"/>
  <c r="H191" i="1"/>
  <c r="H190" i="1" s="1"/>
  <c r="G191" i="1"/>
  <c r="G190" i="1" s="1"/>
  <c r="F191" i="1"/>
  <c r="F190" i="1" s="1"/>
  <c r="K186" i="1"/>
  <c r="J186" i="1"/>
  <c r="I186" i="1"/>
  <c r="H186" i="1"/>
  <c r="G186" i="1"/>
  <c r="F186" i="1"/>
  <c r="K185" i="1"/>
  <c r="J185" i="1"/>
  <c r="I185" i="1"/>
  <c r="H185" i="1"/>
  <c r="G185" i="1"/>
  <c r="F185" i="1"/>
  <c r="K179" i="1"/>
  <c r="K178" i="1" s="1"/>
  <c r="J179" i="1"/>
  <c r="J178" i="1" s="1"/>
  <c r="I179" i="1"/>
  <c r="I178" i="1" s="1"/>
  <c r="H179" i="1"/>
  <c r="H178" i="1" s="1"/>
  <c r="G179" i="1"/>
  <c r="G178" i="1" s="1"/>
  <c r="F179" i="1"/>
  <c r="F178" i="1" s="1"/>
  <c r="K177" i="1"/>
  <c r="K176" i="1" s="1"/>
  <c r="J177" i="1"/>
  <c r="J176" i="1" s="1"/>
  <c r="I177" i="1"/>
  <c r="I176" i="1" s="1"/>
  <c r="H177" i="1"/>
  <c r="H176" i="1" s="1"/>
  <c r="G177" i="1"/>
  <c r="G176" i="1" s="1"/>
  <c r="F177" i="1"/>
  <c r="F176" i="1" s="1"/>
  <c r="K175" i="1"/>
  <c r="K174" i="1" s="1"/>
  <c r="J175" i="1"/>
  <c r="J174" i="1" s="1"/>
  <c r="I175" i="1"/>
  <c r="I174" i="1" s="1"/>
  <c r="H175" i="1"/>
  <c r="H174" i="1" s="1"/>
  <c r="G175" i="1"/>
  <c r="G174" i="1" s="1"/>
  <c r="F175" i="1"/>
  <c r="F174" i="1" s="1"/>
  <c r="K173" i="1"/>
  <c r="K172" i="1" s="1"/>
  <c r="J173" i="1"/>
  <c r="J172" i="1" s="1"/>
  <c r="I173" i="1"/>
  <c r="I172" i="1" s="1"/>
  <c r="H173" i="1"/>
  <c r="H172" i="1" s="1"/>
  <c r="G173" i="1"/>
  <c r="G172" i="1" s="1"/>
  <c r="F173" i="1"/>
  <c r="F172" i="1" s="1"/>
  <c r="K171" i="1"/>
  <c r="K170" i="1" s="1"/>
  <c r="J171" i="1"/>
  <c r="J170" i="1" s="1"/>
  <c r="I171" i="1"/>
  <c r="I170" i="1" s="1"/>
  <c r="H171" i="1"/>
  <c r="H170" i="1" s="1"/>
  <c r="G171" i="1"/>
  <c r="G170" i="1" s="1"/>
  <c r="F171" i="1"/>
  <c r="F170" i="1" s="1"/>
  <c r="K169" i="1"/>
  <c r="K168" i="1" s="1"/>
  <c r="J169" i="1"/>
  <c r="J168" i="1" s="1"/>
  <c r="I169" i="1"/>
  <c r="I168" i="1" s="1"/>
  <c r="H169" i="1"/>
  <c r="H168" i="1" s="1"/>
  <c r="G169" i="1"/>
  <c r="G168" i="1" s="1"/>
  <c r="F169" i="1"/>
  <c r="F168" i="1" s="1"/>
  <c r="K167" i="1"/>
  <c r="K166" i="1" s="1"/>
  <c r="J167" i="1"/>
  <c r="J166" i="1" s="1"/>
  <c r="I167" i="1"/>
  <c r="I166" i="1" s="1"/>
  <c r="H167" i="1"/>
  <c r="H166" i="1" s="1"/>
  <c r="G167" i="1"/>
  <c r="G166" i="1" s="1"/>
  <c r="F167" i="1"/>
  <c r="F166" i="1" s="1"/>
  <c r="K165" i="1"/>
  <c r="K164" i="1" s="1"/>
  <c r="J165" i="1"/>
  <c r="J164" i="1" s="1"/>
  <c r="I165" i="1"/>
  <c r="I164" i="1" s="1"/>
  <c r="H165" i="1"/>
  <c r="H164" i="1" s="1"/>
  <c r="G165" i="1"/>
  <c r="G164" i="1" s="1"/>
  <c r="F165" i="1"/>
  <c r="F164" i="1" s="1"/>
  <c r="K163" i="1"/>
  <c r="K162" i="1" s="1"/>
  <c r="J163" i="1"/>
  <c r="J162" i="1" s="1"/>
  <c r="I163" i="1"/>
  <c r="I162" i="1" s="1"/>
  <c r="H163" i="1"/>
  <c r="H162" i="1" s="1"/>
  <c r="G163" i="1"/>
  <c r="G162" i="1" s="1"/>
  <c r="F163" i="1"/>
  <c r="F162" i="1" s="1"/>
  <c r="K160" i="1"/>
  <c r="K159" i="1" s="1"/>
  <c r="J160" i="1"/>
  <c r="J159" i="1" s="1"/>
  <c r="I160" i="1"/>
  <c r="I159" i="1" s="1"/>
  <c r="H160" i="1"/>
  <c r="H159" i="1" s="1"/>
  <c r="G160" i="1"/>
  <c r="G159" i="1" s="1"/>
  <c r="F160" i="1"/>
  <c r="F159" i="1" s="1"/>
  <c r="K158" i="1"/>
  <c r="K157" i="1" s="1"/>
  <c r="J158" i="1"/>
  <c r="J157" i="1" s="1"/>
  <c r="I158" i="1"/>
  <c r="I157" i="1" s="1"/>
  <c r="H158" i="1"/>
  <c r="H157" i="1" s="1"/>
  <c r="G158" i="1"/>
  <c r="G157" i="1" s="1"/>
  <c r="F158" i="1"/>
  <c r="F157" i="1" s="1"/>
  <c r="K156" i="1"/>
  <c r="J156" i="1"/>
  <c r="I156" i="1"/>
  <c r="H156" i="1"/>
  <c r="G156" i="1"/>
  <c r="F156" i="1"/>
  <c r="K154" i="1"/>
  <c r="J154" i="1"/>
  <c r="I154" i="1"/>
  <c r="H154" i="1"/>
  <c r="G154" i="1"/>
  <c r="F154" i="1"/>
  <c r="K153" i="1"/>
  <c r="J153" i="1"/>
  <c r="I153" i="1"/>
  <c r="H153" i="1"/>
  <c r="G153" i="1"/>
  <c r="F153" i="1"/>
  <c r="K151" i="1"/>
  <c r="J151" i="1"/>
  <c r="I151" i="1"/>
  <c r="H151" i="1"/>
  <c r="G151" i="1"/>
  <c r="F151" i="1"/>
  <c r="K150" i="1"/>
  <c r="J150" i="1"/>
  <c r="I150" i="1"/>
  <c r="H150" i="1"/>
  <c r="G150" i="1"/>
  <c r="F150" i="1"/>
  <c r="K148" i="1"/>
  <c r="K147" i="1" s="1"/>
  <c r="J148" i="1"/>
  <c r="J147" i="1" s="1"/>
  <c r="I148" i="1"/>
  <c r="I147" i="1" s="1"/>
  <c r="H148" i="1"/>
  <c r="H147" i="1" s="1"/>
  <c r="G148" i="1"/>
  <c r="G147" i="1" s="1"/>
  <c r="F148" i="1"/>
  <c r="F147" i="1" s="1"/>
  <c r="K144" i="1"/>
  <c r="J144" i="1"/>
  <c r="I144" i="1"/>
  <c r="H144" i="1"/>
  <c r="G144" i="1"/>
  <c r="F144" i="1"/>
  <c r="K143" i="1"/>
  <c r="J143" i="1"/>
  <c r="I143" i="1"/>
  <c r="H143" i="1"/>
  <c r="G143" i="1"/>
  <c r="F143" i="1"/>
  <c r="K139" i="1"/>
  <c r="K138" i="1" s="1"/>
  <c r="K137" i="1" s="1"/>
  <c r="J139" i="1"/>
  <c r="J138" i="1" s="1"/>
  <c r="J137" i="1" s="1"/>
  <c r="I139" i="1"/>
  <c r="I138" i="1" s="1"/>
  <c r="I137" i="1" s="1"/>
  <c r="H139" i="1"/>
  <c r="H138" i="1" s="1"/>
  <c r="H137" i="1" s="1"/>
  <c r="G139" i="1"/>
  <c r="G138" i="1" s="1"/>
  <c r="G137" i="1" s="1"/>
  <c r="F139" i="1"/>
  <c r="F138" i="1" s="1"/>
  <c r="F137" i="1" s="1"/>
  <c r="K136" i="1"/>
  <c r="K135" i="1" s="1"/>
  <c r="K134" i="1" s="1"/>
  <c r="J136" i="1"/>
  <c r="J135" i="1" s="1"/>
  <c r="J134" i="1" s="1"/>
  <c r="I136" i="1"/>
  <c r="I135" i="1" s="1"/>
  <c r="I134" i="1" s="1"/>
  <c r="H136" i="1"/>
  <c r="H135" i="1" s="1"/>
  <c r="H134" i="1" s="1"/>
  <c r="G136" i="1"/>
  <c r="G135" i="1" s="1"/>
  <c r="G134" i="1" s="1"/>
  <c r="F136" i="1"/>
  <c r="F135" i="1" s="1"/>
  <c r="F134" i="1" s="1"/>
  <c r="K133" i="1"/>
  <c r="K132" i="1" s="1"/>
  <c r="K131" i="1" s="1"/>
  <c r="J133" i="1"/>
  <c r="J132" i="1" s="1"/>
  <c r="J131" i="1" s="1"/>
  <c r="I133" i="1"/>
  <c r="I132" i="1" s="1"/>
  <c r="I131" i="1" s="1"/>
  <c r="H133" i="1"/>
  <c r="H132" i="1" s="1"/>
  <c r="H131" i="1" s="1"/>
  <c r="G133" i="1"/>
  <c r="G132" i="1" s="1"/>
  <c r="G131" i="1" s="1"/>
  <c r="F133" i="1"/>
  <c r="F132" i="1" s="1"/>
  <c r="F131" i="1" s="1"/>
  <c r="K130" i="1"/>
  <c r="K129" i="1" s="1"/>
  <c r="K128" i="1" s="1"/>
  <c r="J130" i="1"/>
  <c r="J129" i="1" s="1"/>
  <c r="J128" i="1" s="1"/>
  <c r="I130" i="1"/>
  <c r="I129" i="1" s="1"/>
  <c r="I128" i="1" s="1"/>
  <c r="H130" i="1"/>
  <c r="H129" i="1" s="1"/>
  <c r="H128" i="1" s="1"/>
  <c r="G130" i="1"/>
  <c r="G129" i="1" s="1"/>
  <c r="G128" i="1" s="1"/>
  <c r="F130" i="1"/>
  <c r="F129" i="1" s="1"/>
  <c r="F128" i="1" s="1"/>
  <c r="K126" i="1"/>
  <c r="J126" i="1"/>
  <c r="I126" i="1"/>
  <c r="H126" i="1"/>
  <c r="G126" i="1"/>
  <c r="F126" i="1"/>
  <c r="K125" i="1"/>
  <c r="J125" i="1"/>
  <c r="I125" i="1"/>
  <c r="H125" i="1"/>
  <c r="G125" i="1"/>
  <c r="F125" i="1"/>
  <c r="K122" i="1"/>
  <c r="J122" i="1"/>
  <c r="I122" i="1"/>
  <c r="H122" i="1"/>
  <c r="G122" i="1"/>
  <c r="F122" i="1"/>
  <c r="K121" i="1"/>
  <c r="J121" i="1"/>
  <c r="I121" i="1"/>
  <c r="H121" i="1"/>
  <c r="G121" i="1"/>
  <c r="F121" i="1"/>
  <c r="K118" i="1"/>
  <c r="K117" i="1" s="1"/>
  <c r="K116" i="1" s="1"/>
  <c r="J118" i="1"/>
  <c r="J117" i="1" s="1"/>
  <c r="J116" i="1" s="1"/>
  <c r="I118" i="1"/>
  <c r="I117" i="1" s="1"/>
  <c r="I116" i="1" s="1"/>
  <c r="H118" i="1"/>
  <c r="H117" i="1" s="1"/>
  <c r="H116" i="1" s="1"/>
  <c r="G118" i="1"/>
  <c r="G117" i="1" s="1"/>
  <c r="G116" i="1" s="1"/>
  <c r="F118" i="1"/>
  <c r="F117" i="1" s="1"/>
  <c r="F116" i="1" s="1"/>
  <c r="K115" i="1"/>
  <c r="K114" i="1" s="1"/>
  <c r="K113" i="1" s="1"/>
  <c r="J115" i="1"/>
  <c r="J114" i="1" s="1"/>
  <c r="J113" i="1" s="1"/>
  <c r="I115" i="1"/>
  <c r="I114" i="1" s="1"/>
  <c r="I113" i="1" s="1"/>
  <c r="H115" i="1"/>
  <c r="H114" i="1" s="1"/>
  <c r="H113" i="1" s="1"/>
  <c r="G115" i="1"/>
  <c r="G114" i="1" s="1"/>
  <c r="G113" i="1" s="1"/>
  <c r="F115" i="1"/>
  <c r="F114" i="1" s="1"/>
  <c r="F113" i="1" s="1"/>
  <c r="K112" i="1"/>
  <c r="J112" i="1"/>
  <c r="I112" i="1"/>
  <c r="H112" i="1"/>
  <c r="G112" i="1"/>
  <c r="F112" i="1"/>
  <c r="K107" i="1"/>
  <c r="J107" i="1"/>
  <c r="I107" i="1"/>
  <c r="H107" i="1"/>
  <c r="G107" i="1"/>
  <c r="F107" i="1"/>
  <c r="K106" i="1"/>
  <c r="J106" i="1"/>
  <c r="I106" i="1"/>
  <c r="H106" i="1"/>
  <c r="G106" i="1"/>
  <c r="F106" i="1"/>
  <c r="K105" i="1"/>
  <c r="J105" i="1"/>
  <c r="I105" i="1"/>
  <c r="H105" i="1"/>
  <c r="G105" i="1"/>
  <c r="F105" i="1"/>
  <c r="K99" i="1"/>
  <c r="K98" i="1" s="1"/>
  <c r="K97" i="1" s="1"/>
  <c r="K96" i="1" s="1"/>
  <c r="K95" i="1" s="1"/>
  <c r="J99" i="1"/>
  <c r="J98" i="1" s="1"/>
  <c r="J97" i="1" s="1"/>
  <c r="J96" i="1" s="1"/>
  <c r="J95" i="1" s="1"/>
  <c r="I99" i="1"/>
  <c r="I98" i="1" s="1"/>
  <c r="I97" i="1" s="1"/>
  <c r="I96" i="1" s="1"/>
  <c r="I95" i="1" s="1"/>
  <c r="H99" i="1"/>
  <c r="H98" i="1" s="1"/>
  <c r="H97" i="1" s="1"/>
  <c r="H96" i="1" s="1"/>
  <c r="H95" i="1" s="1"/>
  <c r="G99" i="1"/>
  <c r="G98" i="1" s="1"/>
  <c r="G97" i="1" s="1"/>
  <c r="G96" i="1" s="1"/>
  <c r="G95" i="1" s="1"/>
  <c r="F99" i="1"/>
  <c r="F98" i="1" s="1"/>
  <c r="F97" i="1" s="1"/>
  <c r="F96" i="1" s="1"/>
  <c r="F95" i="1" s="1"/>
  <c r="K94" i="1"/>
  <c r="K93" i="1" s="1"/>
  <c r="J94" i="1"/>
  <c r="J93" i="1" s="1"/>
  <c r="I94" i="1"/>
  <c r="I93" i="1" s="1"/>
  <c r="H94" i="1"/>
  <c r="H93" i="1" s="1"/>
  <c r="G94" i="1"/>
  <c r="G93" i="1" s="1"/>
  <c r="F94" i="1"/>
  <c r="F93" i="1" s="1"/>
  <c r="K92" i="1"/>
  <c r="K91" i="1" s="1"/>
  <c r="J92" i="1"/>
  <c r="J91" i="1" s="1"/>
  <c r="I92" i="1"/>
  <c r="I91" i="1" s="1"/>
  <c r="H92" i="1"/>
  <c r="H91" i="1" s="1"/>
  <c r="H90" i="1" s="1"/>
  <c r="G92" i="1"/>
  <c r="G91" i="1" s="1"/>
  <c r="F92" i="1"/>
  <c r="F91" i="1" s="1"/>
  <c r="K88" i="1"/>
  <c r="K87" i="1" s="1"/>
  <c r="K86" i="1" s="1"/>
  <c r="J88" i="1"/>
  <c r="J87" i="1" s="1"/>
  <c r="J86" i="1" s="1"/>
  <c r="I88" i="1"/>
  <c r="I87" i="1" s="1"/>
  <c r="I86" i="1" s="1"/>
  <c r="H88" i="1"/>
  <c r="H87" i="1" s="1"/>
  <c r="H86" i="1" s="1"/>
  <c r="G88" i="1"/>
  <c r="G87" i="1" s="1"/>
  <c r="G86" i="1" s="1"/>
  <c r="F88" i="1"/>
  <c r="F87" i="1" s="1"/>
  <c r="F86" i="1" s="1"/>
  <c r="K85" i="1"/>
  <c r="J85" i="1"/>
  <c r="I85" i="1"/>
  <c r="H85" i="1"/>
  <c r="G85" i="1"/>
  <c r="F85" i="1"/>
  <c r="K84" i="1"/>
  <c r="J84" i="1"/>
  <c r="I84" i="1"/>
  <c r="H84" i="1"/>
  <c r="G84" i="1"/>
  <c r="F84" i="1"/>
  <c r="K82" i="1"/>
  <c r="J82" i="1"/>
  <c r="I82" i="1"/>
  <c r="H82" i="1"/>
  <c r="G82" i="1"/>
  <c r="F82" i="1"/>
  <c r="K81" i="1"/>
  <c r="J81" i="1"/>
  <c r="I81" i="1"/>
  <c r="H81" i="1"/>
  <c r="G81" i="1"/>
  <c r="F81" i="1"/>
  <c r="K75" i="1"/>
  <c r="K74" i="1" s="1"/>
  <c r="K73" i="1" s="1"/>
  <c r="K72" i="1" s="1"/>
  <c r="K71" i="1" s="1"/>
  <c r="J75" i="1"/>
  <c r="J74" i="1" s="1"/>
  <c r="J73" i="1" s="1"/>
  <c r="J72" i="1" s="1"/>
  <c r="J71" i="1" s="1"/>
  <c r="I75" i="1"/>
  <c r="I74" i="1" s="1"/>
  <c r="I73" i="1" s="1"/>
  <c r="I72" i="1" s="1"/>
  <c r="I71" i="1" s="1"/>
  <c r="H75" i="1"/>
  <c r="H74" i="1" s="1"/>
  <c r="H73" i="1" s="1"/>
  <c r="H72" i="1" s="1"/>
  <c r="H71" i="1" s="1"/>
  <c r="G75" i="1"/>
  <c r="G74" i="1" s="1"/>
  <c r="G73" i="1" s="1"/>
  <c r="G72" i="1" s="1"/>
  <c r="G71" i="1" s="1"/>
  <c r="F75" i="1"/>
  <c r="F74" i="1" s="1"/>
  <c r="F73" i="1" s="1"/>
  <c r="F72" i="1" s="1"/>
  <c r="F71" i="1" s="1"/>
  <c r="K70" i="1"/>
  <c r="J70" i="1"/>
  <c r="I70" i="1"/>
  <c r="H70" i="1"/>
  <c r="G70" i="1"/>
  <c r="F70" i="1"/>
  <c r="K68" i="1"/>
  <c r="J68" i="1"/>
  <c r="I68" i="1"/>
  <c r="H68" i="1"/>
  <c r="G68" i="1"/>
  <c r="F68" i="1"/>
  <c r="K64" i="1"/>
  <c r="K63" i="1" s="1"/>
  <c r="K62" i="1" s="1"/>
  <c r="K61" i="1" s="1"/>
  <c r="K60" i="1" s="1"/>
  <c r="J64" i="1"/>
  <c r="J63" i="1" s="1"/>
  <c r="J62" i="1" s="1"/>
  <c r="J61" i="1" s="1"/>
  <c r="J60" i="1" s="1"/>
  <c r="I64" i="1"/>
  <c r="I63" i="1" s="1"/>
  <c r="I62" i="1" s="1"/>
  <c r="I61" i="1" s="1"/>
  <c r="I60" i="1" s="1"/>
  <c r="H64" i="1"/>
  <c r="H63" i="1" s="1"/>
  <c r="H62" i="1" s="1"/>
  <c r="H61" i="1" s="1"/>
  <c r="H60" i="1" s="1"/>
  <c r="G64" i="1"/>
  <c r="G63" i="1" s="1"/>
  <c r="G62" i="1" s="1"/>
  <c r="G61" i="1" s="1"/>
  <c r="G60" i="1" s="1"/>
  <c r="F64" i="1"/>
  <c r="F63" i="1" s="1"/>
  <c r="F62" i="1" s="1"/>
  <c r="F61" i="1" s="1"/>
  <c r="F60" i="1" s="1"/>
  <c r="K59" i="1"/>
  <c r="K58" i="1" s="1"/>
  <c r="K57" i="1" s="1"/>
  <c r="J59" i="1"/>
  <c r="J58" i="1" s="1"/>
  <c r="J57" i="1" s="1"/>
  <c r="I59" i="1"/>
  <c r="I58" i="1" s="1"/>
  <c r="I57" i="1" s="1"/>
  <c r="H59" i="1"/>
  <c r="H58" i="1" s="1"/>
  <c r="H57" i="1" s="1"/>
  <c r="G59" i="1"/>
  <c r="G58" i="1" s="1"/>
  <c r="G57" i="1" s="1"/>
  <c r="F59" i="1"/>
  <c r="F58" i="1" s="1"/>
  <c r="F57" i="1" s="1"/>
  <c r="K56" i="1"/>
  <c r="J56" i="1"/>
  <c r="I56" i="1"/>
  <c r="H56" i="1"/>
  <c r="G56" i="1"/>
  <c r="F56" i="1"/>
  <c r="K53" i="1"/>
  <c r="J53" i="1"/>
  <c r="I53" i="1"/>
  <c r="H53" i="1"/>
  <c r="G53" i="1"/>
  <c r="F53" i="1"/>
  <c r="K52" i="1"/>
  <c r="J52" i="1"/>
  <c r="I52" i="1"/>
  <c r="H52" i="1"/>
  <c r="G52" i="1"/>
  <c r="F52" i="1"/>
  <c r="K48" i="1"/>
  <c r="K47" i="1" s="1"/>
  <c r="K46" i="1" s="1"/>
  <c r="J48" i="1"/>
  <c r="J47" i="1" s="1"/>
  <c r="J46" i="1" s="1"/>
  <c r="I48" i="1"/>
  <c r="I47" i="1" s="1"/>
  <c r="I46" i="1" s="1"/>
  <c r="H48" i="1"/>
  <c r="H47" i="1" s="1"/>
  <c r="H46" i="1" s="1"/>
  <c r="G48" i="1"/>
  <c r="G47" i="1" s="1"/>
  <c r="G46" i="1" s="1"/>
  <c r="F48" i="1"/>
  <c r="F47" i="1" s="1"/>
  <c r="F46" i="1" s="1"/>
  <c r="K42" i="1"/>
  <c r="K41" i="1" s="1"/>
  <c r="J42" i="1"/>
  <c r="J41" i="1" s="1"/>
  <c r="I42" i="1"/>
  <c r="I41" i="1" s="1"/>
  <c r="H42" i="1"/>
  <c r="H41" i="1" s="1"/>
  <c r="G42" i="1"/>
  <c r="G41" i="1" s="1"/>
  <c r="F42" i="1"/>
  <c r="F41" i="1" s="1"/>
  <c r="K40" i="1"/>
  <c r="J40" i="1"/>
  <c r="I40" i="1"/>
  <c r="H40" i="1"/>
  <c r="G40" i="1"/>
  <c r="F40" i="1"/>
  <c r="K39" i="1"/>
  <c r="J39" i="1"/>
  <c r="I39" i="1"/>
  <c r="H39" i="1"/>
  <c r="G39" i="1"/>
  <c r="F39" i="1"/>
  <c r="K37" i="1"/>
  <c r="K36" i="1" s="1"/>
  <c r="J37" i="1"/>
  <c r="J36" i="1" s="1"/>
  <c r="I37" i="1"/>
  <c r="I36" i="1" s="1"/>
  <c r="H37" i="1"/>
  <c r="H36" i="1" s="1"/>
  <c r="G37" i="1"/>
  <c r="G36" i="1" s="1"/>
  <c r="F37" i="1"/>
  <c r="F36" i="1" s="1"/>
  <c r="K35" i="1"/>
  <c r="K34" i="1" s="1"/>
  <c r="J35" i="1"/>
  <c r="J34" i="1" s="1"/>
  <c r="I35" i="1"/>
  <c r="I34" i="1" s="1"/>
  <c r="H35" i="1"/>
  <c r="H34" i="1" s="1"/>
  <c r="G35" i="1"/>
  <c r="G34" i="1" s="1"/>
  <c r="F35" i="1"/>
  <c r="F34" i="1" s="1"/>
  <c r="K33" i="1"/>
  <c r="K32" i="1" s="1"/>
  <c r="J33" i="1"/>
  <c r="J32" i="1" s="1"/>
  <c r="I33" i="1"/>
  <c r="I32" i="1" s="1"/>
  <c r="H33" i="1"/>
  <c r="H32" i="1" s="1"/>
  <c r="G33" i="1"/>
  <c r="G32" i="1" s="1"/>
  <c r="F33" i="1"/>
  <c r="F32" i="1" s="1"/>
  <c r="K29" i="1"/>
  <c r="K28" i="1" s="1"/>
  <c r="K27" i="1" s="1"/>
  <c r="J29" i="1"/>
  <c r="J28" i="1" s="1"/>
  <c r="J27" i="1" s="1"/>
  <c r="I29" i="1"/>
  <c r="I28" i="1" s="1"/>
  <c r="I27" i="1" s="1"/>
  <c r="H29" i="1"/>
  <c r="H28" i="1" s="1"/>
  <c r="H27" i="1" s="1"/>
  <c r="G29" i="1"/>
  <c r="G28" i="1" s="1"/>
  <c r="G27" i="1" s="1"/>
  <c r="F29" i="1"/>
  <c r="F28" i="1" s="1"/>
  <c r="F27" i="1" s="1"/>
  <c r="K26" i="1"/>
  <c r="J26" i="1"/>
  <c r="I26" i="1"/>
  <c r="H26" i="1"/>
  <c r="G26" i="1"/>
  <c r="F26" i="1"/>
  <c r="K20" i="1"/>
  <c r="K19" i="1" s="1"/>
  <c r="J20" i="1"/>
  <c r="J19" i="1" s="1"/>
  <c r="I20" i="1"/>
  <c r="I19" i="1" s="1"/>
  <c r="H20" i="1"/>
  <c r="H19" i="1" s="1"/>
  <c r="G20" i="1"/>
  <c r="G19" i="1" s="1"/>
  <c r="F20" i="1"/>
  <c r="F19" i="1" s="1"/>
  <c r="K18" i="1"/>
  <c r="J18" i="1"/>
  <c r="I18" i="1"/>
  <c r="H18" i="1"/>
  <c r="G18" i="1"/>
  <c r="F18" i="1"/>
  <c r="K17" i="1"/>
  <c r="J17" i="1"/>
  <c r="I17" i="1"/>
  <c r="H17" i="1"/>
  <c r="G17" i="1"/>
  <c r="F17" i="1"/>
  <c r="K15" i="1"/>
  <c r="K14" i="1" s="1"/>
  <c r="J15" i="1"/>
  <c r="J14" i="1" s="1"/>
  <c r="I15" i="1"/>
  <c r="H15" i="1"/>
  <c r="H14" i="1" s="1"/>
  <c r="G15" i="1"/>
  <c r="G14" i="1" s="1"/>
  <c r="F15" i="1"/>
  <c r="F14" i="1" s="1"/>
  <c r="I416" i="1" l="1"/>
  <c r="G225" i="1"/>
  <c r="K225" i="1"/>
  <c r="G233" i="1"/>
  <c r="G232" i="1" s="1"/>
  <c r="K233" i="1"/>
  <c r="K232" i="1" s="1"/>
  <c r="G895" i="1"/>
  <c r="K895" i="1"/>
  <c r="I90" i="1"/>
  <c r="G90" i="1"/>
  <c r="K90" i="1"/>
  <c r="K89" i="1" s="1"/>
  <c r="F90" i="1"/>
  <c r="J90" i="1"/>
  <c r="F411" i="1"/>
  <c r="J411" i="1"/>
  <c r="J410" i="1" s="1"/>
  <c r="H161" i="1"/>
  <c r="F876" i="1"/>
  <c r="F875" i="1" s="1"/>
  <c r="J876" i="1"/>
  <c r="J875" i="1" s="1"/>
  <c r="I161" i="1"/>
  <c r="G876" i="1"/>
  <c r="G875" i="1" s="1"/>
  <c r="K876" i="1"/>
  <c r="K875" i="1" s="1"/>
  <c r="G161" i="1"/>
  <c r="K161" i="1"/>
  <c r="F161" i="1"/>
  <c r="J161" i="1"/>
  <c r="I876" i="1"/>
  <c r="I875" i="1" s="1"/>
  <c r="H225" i="1"/>
  <c r="H233" i="1"/>
  <c r="H232" i="1" s="1"/>
  <c r="H231" i="1" s="1"/>
  <c r="H230" i="1" s="1"/>
  <c r="F305" i="1"/>
  <c r="J305" i="1"/>
  <c r="H327" i="1"/>
  <c r="H876" i="1"/>
  <c r="H875" i="1" s="1"/>
  <c r="F278" i="1"/>
  <c r="F277" i="1" s="1"/>
  <c r="J278" i="1"/>
  <c r="F225" i="1"/>
  <c r="J225" i="1"/>
  <c r="I225" i="1"/>
  <c r="I224" i="1" s="1"/>
  <c r="I223" i="1" s="1"/>
  <c r="I222" i="1" s="1"/>
  <c r="F233" i="1"/>
  <c r="F232" i="1" s="1"/>
  <c r="F231" i="1" s="1"/>
  <c r="F230" i="1" s="1"/>
  <c r="J233" i="1"/>
  <c r="J232" i="1" s="1"/>
  <c r="J231" i="1" s="1"/>
  <c r="J230" i="1" s="1"/>
  <c r="I233" i="1"/>
  <c r="I232" i="1" s="1"/>
  <c r="G278" i="1"/>
  <c r="G277" i="1" s="1"/>
  <c r="K278" i="1"/>
  <c r="K277" i="1" s="1"/>
  <c r="I278" i="1"/>
  <c r="I277" i="1" s="1"/>
  <c r="H278" i="1"/>
  <c r="H277" i="1" s="1"/>
  <c r="I305" i="1"/>
  <c r="H305" i="1"/>
  <c r="G305" i="1"/>
  <c r="K305" i="1"/>
  <c r="I327" i="1"/>
  <c r="F327" i="1"/>
  <c r="J327" i="1"/>
  <c r="H360" i="1"/>
  <c r="H359" i="1" s="1"/>
  <c r="I360" i="1"/>
  <c r="I359" i="1" s="1"/>
  <c r="F360" i="1"/>
  <c r="F359" i="1" s="1"/>
  <c r="J360" i="1"/>
  <c r="G411" i="1"/>
  <c r="K411" i="1"/>
  <c r="K410" i="1" s="1"/>
  <c r="H421" i="1"/>
  <c r="G360" i="1"/>
  <c r="K360" i="1"/>
  <c r="K359" i="1" s="1"/>
  <c r="I411" i="1"/>
  <c r="I410" i="1" s="1"/>
  <c r="G421" i="1"/>
  <c r="H411" i="1"/>
  <c r="H410" i="1" s="1"/>
  <c r="K421" i="1"/>
  <c r="F421" i="1"/>
  <c r="J421" i="1"/>
  <c r="I421" i="1"/>
  <c r="I435" i="1"/>
  <c r="I434" i="1" s="1"/>
  <c r="F435" i="1"/>
  <c r="F434" i="1" s="1"/>
  <c r="J435" i="1"/>
  <c r="J434" i="1" s="1"/>
  <c r="G435" i="1"/>
  <c r="K435" i="1"/>
  <c r="K434" i="1" s="1"/>
  <c r="H435" i="1"/>
  <c r="H434" i="1" s="1"/>
  <c r="F496" i="1"/>
  <c r="H507" i="1"/>
  <c r="J496" i="1"/>
  <c r="G496" i="1"/>
  <c r="K496" i="1"/>
  <c r="I507" i="1"/>
  <c r="K326" i="1"/>
  <c r="I496" i="1"/>
  <c r="I532" i="1"/>
  <c r="I531" i="1" s="1"/>
  <c r="H496" i="1"/>
  <c r="G507" i="1"/>
  <c r="K507" i="1"/>
  <c r="F507" i="1"/>
  <c r="J507" i="1"/>
  <c r="H326" i="1"/>
  <c r="G326" i="1"/>
  <c r="H523" i="1"/>
  <c r="F532" i="1"/>
  <c r="F531" i="1" s="1"/>
  <c r="J532" i="1"/>
  <c r="J531" i="1" s="1"/>
  <c r="G532" i="1"/>
  <c r="G531" i="1" s="1"/>
  <c r="K532" i="1"/>
  <c r="K531" i="1" s="1"/>
  <c r="F523" i="1"/>
  <c r="J523" i="1"/>
  <c r="H532" i="1"/>
  <c r="H531" i="1" s="1"/>
  <c r="F326" i="1"/>
  <c r="J326" i="1"/>
  <c r="I523" i="1"/>
  <c r="I326" i="1"/>
  <c r="G523" i="1"/>
  <c r="K523" i="1"/>
  <c r="F624" i="1"/>
  <c r="J624" i="1"/>
  <c r="F552" i="1"/>
  <c r="F551" i="1" s="1"/>
  <c r="F550" i="1" s="1"/>
  <c r="J552" i="1"/>
  <c r="I624" i="1"/>
  <c r="H771" i="1"/>
  <c r="I552" i="1"/>
  <c r="I551" i="1" s="1"/>
  <c r="I550" i="1" s="1"/>
  <c r="H698" i="1"/>
  <c r="H697" i="1" s="1"/>
  <c r="G552" i="1"/>
  <c r="G551" i="1" s="1"/>
  <c r="G550" i="1" s="1"/>
  <c r="K552" i="1"/>
  <c r="K551" i="1" s="1"/>
  <c r="K550" i="1" s="1"/>
  <c r="I698" i="1"/>
  <c r="I697" i="1" s="1"/>
  <c r="I771" i="1"/>
  <c r="H552" i="1"/>
  <c r="H551" i="1" s="1"/>
  <c r="H550" i="1" s="1"/>
  <c r="H624" i="1"/>
  <c r="G624" i="1"/>
  <c r="K624" i="1"/>
  <c r="G698" i="1"/>
  <c r="G697" i="1" s="1"/>
  <c r="K698" i="1"/>
  <c r="K697" i="1" s="1"/>
  <c r="F698" i="1"/>
  <c r="F697" i="1" s="1"/>
  <c r="J698" i="1"/>
  <c r="J697" i="1" s="1"/>
  <c r="K635" i="1"/>
  <c r="I635" i="1"/>
  <c r="H635" i="1"/>
  <c r="G771" i="1"/>
  <c r="K771" i="1"/>
  <c r="F771" i="1"/>
  <c r="J771" i="1"/>
  <c r="G67" i="1"/>
  <c r="F635" i="1"/>
  <c r="J635" i="1"/>
  <c r="I780" i="1"/>
  <c r="G635" i="1"/>
  <c r="G780" i="1"/>
  <c r="K780" i="1"/>
  <c r="H780" i="1"/>
  <c r="F780" i="1"/>
  <c r="J780" i="1"/>
  <c r="G211" i="1"/>
  <c r="I390" i="1"/>
  <c r="I389" i="1" s="1"/>
  <c r="K67" i="1"/>
  <c r="H211" i="1"/>
  <c r="F272" i="1"/>
  <c r="F271" i="1" s="1"/>
  <c r="F270" i="1" s="1"/>
  <c r="J272" i="1"/>
  <c r="J271" i="1" s="1"/>
  <c r="J270" i="1" s="1"/>
  <c r="F390" i="1"/>
  <c r="F389" i="1" s="1"/>
  <c r="J390" i="1"/>
  <c r="J389" i="1" s="1"/>
  <c r="G886" i="1"/>
  <c r="G885" i="1" s="1"/>
  <c r="G884" i="1" s="1"/>
  <c r="G390" i="1"/>
  <c r="G389" i="1" s="1"/>
  <c r="K390" i="1"/>
  <c r="H390" i="1"/>
  <c r="H389" i="1" s="1"/>
  <c r="K272" i="1"/>
  <c r="K271" i="1" s="1"/>
  <c r="K270" i="1" s="1"/>
  <c r="I184" i="1"/>
  <c r="I183" i="1" s="1"/>
  <c r="I182" i="1" s="1"/>
  <c r="I181" i="1" s="1"/>
  <c r="J51" i="1"/>
  <c r="J50" i="1" s="1"/>
  <c r="H124" i="1"/>
  <c r="H123" i="1" s="1"/>
  <c r="F124" i="1"/>
  <c r="F123" i="1" s="1"/>
  <c r="J127" i="1"/>
  <c r="J152" i="1"/>
  <c r="J406" i="1"/>
  <c r="J401" i="1" s="1"/>
  <c r="F886" i="1"/>
  <c r="F885" i="1" s="1"/>
  <c r="F884" i="1" s="1"/>
  <c r="J886" i="1"/>
  <c r="H16" i="1"/>
  <c r="H13" i="1" s="1"/>
  <c r="H12" i="1" s="1"/>
  <c r="I51" i="1"/>
  <c r="I50" i="1" s="1"/>
  <c r="J89" i="1"/>
  <c r="K886" i="1"/>
  <c r="K885" i="1" s="1"/>
  <c r="K884" i="1" s="1"/>
  <c r="F671" i="1"/>
  <c r="F670" i="1" s="1"/>
  <c r="J671" i="1"/>
  <c r="J670" i="1" s="1"/>
  <c r="H184" i="1"/>
  <c r="H183" i="1" s="1"/>
  <c r="H182" i="1" s="1"/>
  <c r="H181" i="1" s="1"/>
  <c r="J211" i="1"/>
  <c r="K231" i="1"/>
  <c r="K230" i="1" s="1"/>
  <c r="K459" i="1"/>
  <c r="G659" i="1"/>
  <c r="K659" i="1"/>
  <c r="I671" i="1"/>
  <c r="I670" i="1" s="1"/>
  <c r="H142" i="1"/>
  <c r="H141" i="1" s="1"/>
  <c r="H140" i="1" s="1"/>
  <c r="H45" i="1"/>
  <c r="G89" i="1"/>
  <c r="H111" i="1"/>
  <c r="H110" i="1" s="1"/>
  <c r="G120" i="1"/>
  <c r="G119" i="1" s="1"/>
  <c r="I659" i="1"/>
  <c r="G671" i="1"/>
  <c r="G670" i="1" s="1"/>
  <c r="K671" i="1"/>
  <c r="K670" i="1" s="1"/>
  <c r="F459" i="1"/>
  <c r="J459" i="1"/>
  <c r="H591" i="1"/>
  <c r="H590" i="1" s="1"/>
  <c r="H589" i="1" s="1"/>
  <c r="H596" i="1"/>
  <c r="H595" i="1" s="1"/>
  <c r="H594" i="1" s="1"/>
  <c r="J596" i="1"/>
  <c r="J595" i="1" s="1"/>
  <c r="J594" i="1" s="1"/>
  <c r="F659" i="1"/>
  <c r="J659" i="1"/>
  <c r="H659" i="1"/>
  <c r="H886" i="1"/>
  <c r="H885" i="1" s="1"/>
  <c r="H884" i="1" s="1"/>
  <c r="H671" i="1"/>
  <c r="H670" i="1" s="1"/>
  <c r="I104" i="1"/>
  <c r="I103" i="1" s="1"/>
  <c r="I102" i="1" s="1"/>
  <c r="I101" i="1" s="1"/>
  <c r="H192" i="1"/>
  <c r="H189" i="1" s="1"/>
  <c r="K406" i="1"/>
  <c r="K401" i="1" s="1"/>
  <c r="H607" i="1"/>
  <c r="H600" i="1" s="1"/>
  <c r="H599" i="1" s="1"/>
  <c r="H598" i="1" s="1"/>
  <c r="F607" i="1"/>
  <c r="F600" i="1" s="1"/>
  <c r="F599" i="1" s="1"/>
  <c r="F598" i="1" s="1"/>
  <c r="J607" i="1"/>
  <c r="J600" i="1" s="1"/>
  <c r="J599" i="1" s="1"/>
  <c r="J598" i="1" s="1"/>
  <c r="I716" i="1"/>
  <c r="I854" i="1"/>
  <c r="I853" i="1" s="1"/>
  <c r="I852" i="1" s="1"/>
  <c r="I851" i="1" s="1"/>
  <c r="I850" i="1" s="1"/>
  <c r="I886" i="1"/>
  <c r="I885" i="1" s="1"/>
  <c r="I884" i="1" s="1"/>
  <c r="I272" i="1"/>
  <c r="I271" i="1" s="1"/>
  <c r="I270" i="1" s="1"/>
  <c r="H149" i="1"/>
  <c r="I302" i="1"/>
  <c r="I301" i="1" s="1"/>
  <c r="H354" i="1"/>
  <c r="H353" i="1" s="1"/>
  <c r="H352" i="1" s="1"/>
  <c r="J354" i="1"/>
  <c r="J353" i="1" s="1"/>
  <c r="J352" i="1" s="1"/>
  <c r="K596" i="1"/>
  <c r="K595" i="1" s="1"/>
  <c r="K594" i="1" s="1"/>
  <c r="H836" i="1"/>
  <c r="F848" i="1"/>
  <c r="J848" i="1"/>
  <c r="G862" i="1"/>
  <c r="G861" i="1" s="1"/>
  <c r="K862" i="1"/>
  <c r="K861" i="1" s="1"/>
  <c r="J865" i="1"/>
  <c r="F38" i="1"/>
  <c r="F31" i="1" s="1"/>
  <c r="J38" i="1"/>
  <c r="J31" i="1" s="1"/>
  <c r="G124" i="1"/>
  <c r="G123" i="1" s="1"/>
  <c r="H152" i="1"/>
  <c r="H155" i="1"/>
  <c r="I231" i="1"/>
  <c r="I230" i="1" s="1"/>
  <c r="G347" i="1"/>
  <c r="G591" i="1"/>
  <c r="G590" i="1" s="1"/>
  <c r="G589" i="1" s="1"/>
  <c r="H739" i="1"/>
  <c r="H738" i="1" s="1"/>
  <c r="G192" i="1"/>
  <c r="G189" i="1" s="1"/>
  <c r="K192" i="1"/>
  <c r="K189" i="1" s="1"/>
  <c r="G253" i="1"/>
  <c r="G244" i="1" s="1"/>
  <c r="G243" i="1" s="1"/>
  <c r="K253" i="1"/>
  <c r="K244" i="1" s="1"/>
  <c r="K243" i="1" s="1"/>
  <c r="H302" i="1"/>
  <c r="H301" i="1" s="1"/>
  <c r="F302" i="1"/>
  <c r="F301" i="1" s="1"/>
  <c r="J302" i="1"/>
  <c r="J301" i="1" s="1"/>
  <c r="G410" i="1"/>
  <c r="H614" i="1"/>
  <c r="H613" i="1" s="1"/>
  <c r="J810" i="1"/>
  <c r="J809" i="1" s="1"/>
  <c r="J808" i="1" s="1"/>
  <c r="G155" i="1"/>
  <c r="H691" i="1"/>
  <c r="H690" i="1" s="1"/>
  <c r="H689" i="1" s="1"/>
  <c r="H818" i="1"/>
  <c r="H817" i="1" s="1"/>
  <c r="G827" i="1"/>
  <c r="G826" i="1" s="1"/>
  <c r="G825" i="1" s="1"/>
  <c r="K827" i="1"/>
  <c r="K826" i="1" s="1"/>
  <c r="K825" i="1" s="1"/>
  <c r="I838" i="1"/>
  <c r="G845" i="1"/>
  <c r="K845" i="1"/>
  <c r="K16" i="1"/>
  <c r="K13" i="1" s="1"/>
  <c r="K12" i="1" s="1"/>
  <c r="J25" i="1"/>
  <c r="J24" i="1" s="1"/>
  <c r="J23" i="1" s="1"/>
  <c r="J22" i="1" s="1"/>
  <c r="K45" i="1"/>
  <c r="H51" i="1"/>
  <c r="H50" i="1" s="1"/>
  <c r="F69" i="1"/>
  <c r="J69" i="1"/>
  <c r="K80" i="1"/>
  <c r="G83" i="1"/>
  <c r="K83" i="1"/>
  <c r="I83" i="1"/>
  <c r="I89" i="1"/>
  <c r="H83" i="1"/>
  <c r="F104" i="1"/>
  <c r="F103" i="1" s="1"/>
  <c r="F102" i="1" s="1"/>
  <c r="F101" i="1" s="1"/>
  <c r="J104" i="1"/>
  <c r="J103" i="1" s="1"/>
  <c r="J102" i="1" s="1"/>
  <c r="J101" i="1" s="1"/>
  <c r="G142" i="1"/>
  <c r="G141" i="1" s="1"/>
  <c r="G140" i="1" s="1"/>
  <c r="K142" i="1"/>
  <c r="K141" i="1" s="1"/>
  <c r="K140" i="1" s="1"/>
  <c r="F149" i="1"/>
  <c r="J149" i="1"/>
  <c r="K152" i="1"/>
  <c r="F155" i="1"/>
  <c r="J155" i="1"/>
  <c r="J192" i="1"/>
  <c r="J189" i="1" s="1"/>
  <c r="I198" i="1"/>
  <c r="I197" i="1" s="1"/>
  <c r="K266" i="1"/>
  <c r="K265" i="1" s="1"/>
  <c r="K264" i="1" s="1"/>
  <c r="K384" i="1"/>
  <c r="I406" i="1"/>
  <c r="I401" i="1" s="1"/>
  <c r="F648" i="1"/>
  <c r="G818" i="1"/>
  <c r="G817" i="1" s="1"/>
  <c r="K818" i="1"/>
  <c r="K817" i="1" s="1"/>
  <c r="F827" i="1"/>
  <c r="F826" i="1" s="1"/>
  <c r="F825" i="1" s="1"/>
  <c r="I862" i="1"/>
  <c r="I861" i="1" s="1"/>
  <c r="F111" i="1"/>
  <c r="F110" i="1" s="1"/>
  <c r="J111" i="1"/>
  <c r="J110" i="1" s="1"/>
  <c r="F142" i="1"/>
  <c r="F141" i="1" s="1"/>
  <c r="F140" i="1" s="1"/>
  <c r="J142" i="1"/>
  <c r="J141" i="1" s="1"/>
  <c r="J140" i="1" s="1"/>
  <c r="F152" i="1"/>
  <c r="H322" i="1"/>
  <c r="J322" i="1"/>
  <c r="G354" i="1"/>
  <c r="G353" i="1" s="1"/>
  <c r="G352" i="1" s="1"/>
  <c r="G733" i="1"/>
  <c r="K733" i="1"/>
  <c r="K836" i="1"/>
  <c r="G838" i="1"/>
  <c r="H845" i="1"/>
  <c r="H848" i="1"/>
  <c r="G854" i="1"/>
  <c r="G853" i="1" s="1"/>
  <c r="G852" i="1" s="1"/>
  <c r="K854" i="1"/>
  <c r="K853" i="1" s="1"/>
  <c r="K852" i="1" s="1"/>
  <c r="I16" i="1"/>
  <c r="G16" i="1"/>
  <c r="G13" i="1" s="1"/>
  <c r="G12" i="1" s="1"/>
  <c r="I38" i="1"/>
  <c r="I31" i="1" s="1"/>
  <c r="I30" i="1" s="1"/>
  <c r="I69" i="1"/>
  <c r="I80" i="1"/>
  <c r="G80" i="1"/>
  <c r="G104" i="1"/>
  <c r="G103" i="1" s="1"/>
  <c r="G102" i="1" s="1"/>
  <c r="G101" i="1" s="1"/>
  <c r="K104" i="1"/>
  <c r="K103" i="1" s="1"/>
  <c r="K102" i="1" s="1"/>
  <c r="K101" i="1" s="1"/>
  <c r="K111" i="1"/>
  <c r="K110" i="1" s="1"/>
  <c r="F120" i="1"/>
  <c r="F119" i="1" s="1"/>
  <c r="J120" i="1"/>
  <c r="J119" i="1" s="1"/>
  <c r="H120" i="1"/>
  <c r="H119" i="1" s="1"/>
  <c r="J124" i="1"/>
  <c r="J123" i="1" s="1"/>
  <c r="H127" i="1"/>
  <c r="G149" i="1"/>
  <c r="K149" i="1"/>
  <c r="G231" i="1"/>
  <c r="G230" i="1" s="1"/>
  <c r="F51" i="1"/>
  <c r="F50" i="1" s="1"/>
  <c r="F80" i="1"/>
  <c r="J80" i="1"/>
  <c r="K124" i="1"/>
  <c r="K123" i="1" s="1"/>
  <c r="I124" i="1"/>
  <c r="I123" i="1" s="1"/>
  <c r="F192" i="1"/>
  <c r="F189" i="1" s="1"/>
  <c r="H104" i="1"/>
  <c r="H103" i="1" s="1"/>
  <c r="H102" i="1" s="1"/>
  <c r="H101" i="1" s="1"/>
  <c r="I152" i="1"/>
  <c r="I253" i="1"/>
  <c r="I244" i="1" s="1"/>
  <c r="I243" i="1" s="1"/>
  <c r="J266" i="1"/>
  <c r="J265" i="1" s="1"/>
  <c r="J264" i="1" s="1"/>
  <c r="K322" i="1"/>
  <c r="K319" i="1" s="1"/>
  <c r="I347" i="1"/>
  <c r="F354" i="1"/>
  <c r="F353" i="1" s="1"/>
  <c r="F352" i="1" s="1"/>
  <c r="I384" i="1"/>
  <c r="G384" i="1"/>
  <c r="K591" i="1"/>
  <c r="K590" i="1" s="1"/>
  <c r="K589" i="1" s="1"/>
  <c r="I591" i="1"/>
  <c r="I590" i="1" s="1"/>
  <c r="I589" i="1" s="1"/>
  <c r="I596" i="1"/>
  <c r="I595" i="1" s="1"/>
  <c r="I594" i="1" s="1"/>
  <c r="G596" i="1"/>
  <c r="G595" i="1" s="1"/>
  <c r="G594" i="1" s="1"/>
  <c r="G607" i="1"/>
  <c r="G600" i="1" s="1"/>
  <c r="G599" i="1" s="1"/>
  <c r="G598" i="1" s="1"/>
  <c r="K607" i="1"/>
  <c r="K600" i="1" s="1"/>
  <c r="K599" i="1" s="1"/>
  <c r="K598" i="1" s="1"/>
  <c r="G648" i="1"/>
  <c r="J838" i="1"/>
  <c r="I848" i="1"/>
  <c r="H895" i="1"/>
  <c r="H894" i="1" s="1"/>
  <c r="H893" i="1" s="1"/>
  <c r="G716" i="1"/>
  <c r="K739" i="1"/>
  <c r="K738" i="1" s="1"/>
  <c r="J854" i="1"/>
  <c r="J853" i="1" s="1"/>
  <c r="J852" i="1" s="1"/>
  <c r="J851" i="1" s="1"/>
  <c r="J850" i="1" s="1"/>
  <c r="I895" i="1"/>
  <c r="I894" i="1" s="1"/>
  <c r="I893" i="1" s="1"/>
  <c r="F733" i="1"/>
  <c r="F895" i="1"/>
  <c r="F894" i="1" s="1"/>
  <c r="F893" i="1" s="1"/>
  <c r="J895" i="1"/>
  <c r="J894" i="1" s="1"/>
  <c r="J893" i="1" s="1"/>
  <c r="I266" i="1"/>
  <c r="I265" i="1" s="1"/>
  <c r="I264" i="1" s="1"/>
  <c r="G266" i="1"/>
  <c r="G265" i="1" s="1"/>
  <c r="G264" i="1" s="1"/>
  <c r="I572" i="1"/>
  <c r="I571" i="1" s="1"/>
  <c r="F596" i="1"/>
  <c r="F595" i="1" s="1"/>
  <c r="F594" i="1" s="1"/>
  <c r="F25" i="1"/>
  <c r="F24" i="1" s="1"/>
  <c r="I25" i="1"/>
  <c r="I24" i="1" s="1"/>
  <c r="I23" i="1" s="1"/>
  <c r="I22" i="1" s="1"/>
  <c r="I45" i="1"/>
  <c r="G45" i="1"/>
  <c r="F55" i="1"/>
  <c r="F54" i="1" s="1"/>
  <c r="J55" i="1"/>
  <c r="J54" i="1" s="1"/>
  <c r="J49" i="1" s="1"/>
  <c r="J224" i="1"/>
  <c r="J223" i="1" s="1"/>
  <c r="J222" i="1" s="1"/>
  <c r="H25" i="1"/>
  <c r="H24" i="1" s="1"/>
  <c r="H23" i="1" s="1"/>
  <c r="H22" i="1" s="1"/>
  <c r="I55" i="1"/>
  <c r="I54" i="1" s="1"/>
  <c r="I67" i="1"/>
  <c r="I66" i="1" s="1"/>
  <c r="K120" i="1"/>
  <c r="K119" i="1" s="1"/>
  <c r="I142" i="1"/>
  <c r="I141" i="1" s="1"/>
  <c r="I140" i="1" s="1"/>
  <c r="F184" i="1"/>
  <c r="F183" i="1" s="1"/>
  <c r="F182" i="1" s="1"/>
  <c r="F181" i="1" s="1"/>
  <c r="J184" i="1"/>
  <c r="J183" i="1" s="1"/>
  <c r="J182" i="1" s="1"/>
  <c r="J181" i="1" s="1"/>
  <c r="K211" i="1"/>
  <c r="H224" i="1"/>
  <c r="H223" i="1" s="1"/>
  <c r="H222" i="1" s="1"/>
  <c r="G272" i="1"/>
  <c r="G271" i="1" s="1"/>
  <c r="G270" i="1" s="1"/>
  <c r="J277" i="1"/>
  <c r="I322" i="1"/>
  <c r="I319" i="1" s="1"/>
  <c r="K347" i="1"/>
  <c r="J384" i="1"/>
  <c r="H406" i="1"/>
  <c r="H401" i="1" s="1"/>
  <c r="F406" i="1"/>
  <c r="F401" i="1" s="1"/>
  <c r="G434" i="1"/>
  <c r="H67" i="1"/>
  <c r="H69" i="1"/>
  <c r="H89" i="1"/>
  <c r="I111" i="1"/>
  <c r="I110" i="1" s="1"/>
  <c r="G111" i="1"/>
  <c r="G110" i="1" s="1"/>
  <c r="I149" i="1"/>
  <c r="H266" i="1"/>
  <c r="H265" i="1" s="1"/>
  <c r="H264" i="1" s="1"/>
  <c r="F266" i="1"/>
  <c r="F265" i="1" s="1"/>
  <c r="F264" i="1" s="1"/>
  <c r="H347" i="1"/>
  <c r="K354" i="1"/>
  <c r="K353" i="1" s="1"/>
  <c r="K352" i="1" s="1"/>
  <c r="G406" i="1"/>
  <c r="G401" i="1" s="1"/>
  <c r="K155" i="1"/>
  <c r="I155" i="1"/>
  <c r="I211" i="1"/>
  <c r="F368" i="1"/>
  <c r="G152" i="1"/>
  <c r="J359" i="1"/>
  <c r="I459" i="1"/>
  <c r="G459" i="1"/>
  <c r="F614" i="1"/>
  <c r="F613" i="1" s="1"/>
  <c r="J648" i="1"/>
  <c r="I691" i="1"/>
  <c r="I690" i="1" s="1"/>
  <c r="I689" i="1" s="1"/>
  <c r="F476" i="1"/>
  <c r="K648" i="1"/>
  <c r="G739" i="1"/>
  <c r="G738" i="1" s="1"/>
  <c r="I827" i="1"/>
  <c r="I826" i="1" s="1"/>
  <c r="I825" i="1" s="1"/>
  <c r="G476" i="1"/>
  <c r="K691" i="1"/>
  <c r="K690" i="1" s="1"/>
  <c r="K689" i="1" s="1"/>
  <c r="K810" i="1"/>
  <c r="K809" i="1" s="1"/>
  <c r="K808" i="1" s="1"/>
  <c r="I836" i="1"/>
  <c r="F845" i="1"/>
  <c r="J845" i="1"/>
  <c r="G848" i="1"/>
  <c r="F854" i="1"/>
  <c r="F853" i="1" s="1"/>
  <c r="F852" i="1" s="1"/>
  <c r="F851" i="1" s="1"/>
  <c r="F850" i="1" s="1"/>
  <c r="F862" i="1"/>
  <c r="F861" i="1" s="1"/>
  <c r="J862" i="1"/>
  <c r="J861" i="1" s="1"/>
  <c r="H865" i="1"/>
  <c r="H459" i="1"/>
  <c r="H909" i="1"/>
  <c r="H908" i="1" s="1"/>
  <c r="H907" i="1" s="1"/>
  <c r="H906" i="1" s="1"/>
  <c r="K127" i="1"/>
  <c r="F16" i="1"/>
  <c r="F13" i="1" s="1"/>
  <c r="J16" i="1"/>
  <c r="J13" i="1" s="1"/>
  <c r="G38" i="1"/>
  <c r="G31" i="1" s="1"/>
  <c r="K38" i="1"/>
  <c r="K31" i="1" s="1"/>
  <c r="F45" i="1"/>
  <c r="J45" i="1"/>
  <c r="G55" i="1"/>
  <c r="G54" i="1" s="1"/>
  <c r="K55" i="1"/>
  <c r="K54" i="1" s="1"/>
  <c r="G69" i="1"/>
  <c r="K69" i="1"/>
  <c r="F322" i="1"/>
  <c r="J368" i="1"/>
  <c r="G25" i="1"/>
  <c r="G24" i="1" s="1"/>
  <c r="G23" i="1" s="1"/>
  <c r="G22" i="1" s="1"/>
  <c r="K25" i="1"/>
  <c r="K24" i="1" s="1"/>
  <c r="K23" i="1" s="1"/>
  <c r="K22" i="1" s="1"/>
  <c r="H38" i="1"/>
  <c r="H31" i="1" s="1"/>
  <c r="G51" i="1"/>
  <c r="G50" i="1" s="1"/>
  <c r="K51" i="1"/>
  <c r="K50" i="1" s="1"/>
  <c r="H55" i="1"/>
  <c r="H54" i="1" s="1"/>
  <c r="F67" i="1"/>
  <c r="J67" i="1"/>
  <c r="K368" i="1"/>
  <c r="G127" i="1"/>
  <c r="F224" i="1"/>
  <c r="F223" i="1" s="1"/>
  <c r="F222" i="1" s="1"/>
  <c r="G322" i="1"/>
  <c r="I354" i="1"/>
  <c r="I353" i="1" s="1"/>
  <c r="I352" i="1" s="1"/>
  <c r="H368" i="1"/>
  <c r="J476" i="1"/>
  <c r="H80" i="1"/>
  <c r="F83" i="1"/>
  <c r="J83" i="1"/>
  <c r="I120" i="1"/>
  <c r="I119" i="1" s="1"/>
  <c r="G184" i="1"/>
  <c r="G183" i="1" s="1"/>
  <c r="G182" i="1" s="1"/>
  <c r="G181" i="1" s="1"/>
  <c r="K184" i="1"/>
  <c r="K183" i="1" s="1"/>
  <c r="K182" i="1" s="1"/>
  <c r="K181" i="1" s="1"/>
  <c r="I192" i="1"/>
  <c r="I189" i="1" s="1"/>
  <c r="J198" i="1"/>
  <c r="J197" i="1" s="1"/>
  <c r="F253" i="1"/>
  <c r="F244" i="1" s="1"/>
  <c r="F243" i="1" s="1"/>
  <c r="J253" i="1"/>
  <c r="J244" i="1" s="1"/>
  <c r="J243" i="1" s="1"/>
  <c r="H253" i="1"/>
  <c r="G302" i="1"/>
  <c r="G301" i="1" s="1"/>
  <c r="K302" i="1"/>
  <c r="K301" i="1" s="1"/>
  <c r="I338" i="1"/>
  <c r="H384" i="1"/>
  <c r="F384" i="1"/>
  <c r="F410" i="1"/>
  <c r="K476" i="1"/>
  <c r="F211" i="1"/>
  <c r="K457" i="1"/>
  <c r="J551" i="1"/>
  <c r="J550" i="1" s="1"/>
  <c r="H572" i="1"/>
  <c r="H571" i="1" s="1"/>
  <c r="I476" i="1"/>
  <c r="F591" i="1"/>
  <c r="F590" i="1" s="1"/>
  <c r="F589" i="1" s="1"/>
  <c r="J591" i="1"/>
  <c r="J590" i="1" s="1"/>
  <c r="J589" i="1" s="1"/>
  <c r="I607" i="1"/>
  <c r="I600" i="1" s="1"/>
  <c r="I599" i="1" s="1"/>
  <c r="I598" i="1" s="1"/>
  <c r="F739" i="1"/>
  <c r="F738" i="1" s="1"/>
  <c r="I614" i="1"/>
  <c r="I613" i="1" s="1"/>
  <c r="G614" i="1"/>
  <c r="G613" i="1" s="1"/>
  <c r="H648" i="1"/>
  <c r="H733" i="1"/>
  <c r="G836" i="1"/>
  <c r="K838" i="1"/>
  <c r="I865" i="1"/>
  <c r="I648" i="1"/>
  <c r="F691" i="1"/>
  <c r="F690" i="1" s="1"/>
  <c r="F689" i="1" s="1"/>
  <c r="J691" i="1"/>
  <c r="J690" i="1" s="1"/>
  <c r="J689" i="1" s="1"/>
  <c r="J733" i="1"/>
  <c r="J739" i="1"/>
  <c r="J738" i="1" s="1"/>
  <c r="G810" i="1"/>
  <c r="G809" i="1" s="1"/>
  <c r="G808" i="1" s="1"/>
  <c r="H827" i="1"/>
  <c r="H826" i="1" s="1"/>
  <c r="H825" i="1" s="1"/>
  <c r="J827" i="1"/>
  <c r="J826" i="1" s="1"/>
  <c r="J825" i="1" s="1"/>
  <c r="F836" i="1"/>
  <c r="J836" i="1"/>
  <c r="H838" i="1"/>
  <c r="F838" i="1"/>
  <c r="I845" i="1"/>
  <c r="H854" i="1"/>
  <c r="H853" i="1" s="1"/>
  <c r="H852" i="1" s="1"/>
  <c r="H862" i="1"/>
  <c r="H861" i="1" s="1"/>
  <c r="G691" i="1"/>
  <c r="G690" i="1" s="1"/>
  <c r="G689" i="1" s="1"/>
  <c r="H810" i="1"/>
  <c r="H809" i="1" s="1"/>
  <c r="H808" i="1" s="1"/>
  <c r="J818" i="1"/>
  <c r="J817" i="1" s="1"/>
  <c r="K848" i="1"/>
  <c r="J885" i="1"/>
  <c r="J884" i="1" s="1"/>
  <c r="I810" i="1"/>
  <c r="I809" i="1" s="1"/>
  <c r="I808" i="1" s="1"/>
  <c r="F865" i="1"/>
  <c r="I909" i="1"/>
  <c r="I908" i="1" s="1"/>
  <c r="I907" i="1" s="1"/>
  <c r="I906" i="1" s="1"/>
  <c r="F23" i="1"/>
  <c r="F22" i="1" s="1"/>
  <c r="I14" i="1"/>
  <c r="I127" i="1"/>
  <c r="F127" i="1"/>
  <c r="F198" i="1"/>
  <c r="F197" i="1" s="1"/>
  <c r="G198" i="1"/>
  <c r="G197" i="1" s="1"/>
  <c r="K198" i="1"/>
  <c r="K197" i="1" s="1"/>
  <c r="H272" i="1"/>
  <c r="H271" i="1" s="1"/>
  <c r="H270" i="1" s="1"/>
  <c r="G224" i="1"/>
  <c r="G223" i="1" s="1"/>
  <c r="K224" i="1"/>
  <c r="K223" i="1" s="1"/>
  <c r="H198" i="1"/>
  <c r="H197" i="1" s="1"/>
  <c r="G338" i="1"/>
  <c r="H338" i="1"/>
  <c r="J347" i="1"/>
  <c r="I368" i="1"/>
  <c r="K338" i="1"/>
  <c r="F347" i="1"/>
  <c r="K389" i="1"/>
  <c r="F338" i="1"/>
  <c r="J338" i="1"/>
  <c r="G359" i="1"/>
  <c r="G368" i="1"/>
  <c r="K614" i="1"/>
  <c r="K613" i="1" s="1"/>
  <c r="F572" i="1"/>
  <c r="F571" i="1" s="1"/>
  <c r="J572" i="1"/>
  <c r="J571" i="1" s="1"/>
  <c r="G572" i="1"/>
  <c r="G571" i="1" s="1"/>
  <c r="K572" i="1"/>
  <c r="H476" i="1"/>
  <c r="F716" i="1"/>
  <c r="J716" i="1"/>
  <c r="J614" i="1"/>
  <c r="J613" i="1" s="1"/>
  <c r="H716" i="1"/>
  <c r="I733" i="1"/>
  <c r="K716" i="1"/>
  <c r="I739" i="1"/>
  <c r="I738" i="1" s="1"/>
  <c r="F818" i="1"/>
  <c r="F817" i="1" s="1"/>
  <c r="I818" i="1"/>
  <c r="I817" i="1" s="1"/>
  <c r="G865" i="1"/>
  <c r="K866" i="1"/>
  <c r="K865" i="1" s="1"/>
  <c r="F810" i="1"/>
  <c r="F809" i="1" s="1"/>
  <c r="F808" i="1" s="1"/>
  <c r="J909" i="1"/>
  <c r="J908" i="1" s="1"/>
  <c r="J907" i="1" s="1"/>
  <c r="J906" i="1" s="1"/>
  <c r="J910" i="1"/>
  <c r="G894" i="1"/>
  <c r="G893" i="1" s="1"/>
  <c r="K894" i="1"/>
  <c r="K893" i="1" s="1"/>
  <c r="K910" i="1"/>
  <c r="K909" i="1"/>
  <c r="K908" i="1" s="1"/>
  <c r="K907" i="1" s="1"/>
  <c r="K906" i="1" s="1"/>
  <c r="J66" i="1" l="1"/>
  <c r="F66" i="1"/>
  <c r="F65" i="1" s="1"/>
  <c r="G400" i="1"/>
  <c r="H66" i="1"/>
  <c r="K66" i="1"/>
  <c r="K65" i="1" s="1"/>
  <c r="G66" i="1"/>
  <c r="G65" i="1" s="1"/>
  <c r="J146" i="1"/>
  <c r="J145" i="1" s="1"/>
  <c r="I146" i="1"/>
  <c r="I145" i="1" s="1"/>
  <c r="K715" i="1"/>
  <c r="K696" i="1" s="1"/>
  <c r="K688" i="1" s="1"/>
  <c r="K146" i="1"/>
  <c r="K145" i="1" s="1"/>
  <c r="F146" i="1"/>
  <c r="F145" i="1" s="1"/>
  <c r="H146" i="1"/>
  <c r="H145" i="1" s="1"/>
  <c r="I269" i="1"/>
  <c r="G146" i="1"/>
  <c r="G145" i="1" s="1"/>
  <c r="K188" i="1"/>
  <c r="K187" i="1" s="1"/>
  <c r="G188" i="1"/>
  <c r="G187" i="1" s="1"/>
  <c r="H188" i="1"/>
  <c r="H187" i="1" s="1"/>
  <c r="I188" i="1"/>
  <c r="I187" i="1" s="1"/>
  <c r="F188" i="1"/>
  <c r="F187" i="1" s="1"/>
  <c r="J188" i="1"/>
  <c r="J187" i="1" s="1"/>
  <c r="J860" i="1"/>
  <c r="J859" i="1" s="1"/>
  <c r="H588" i="1"/>
  <c r="H587" i="1" s="1"/>
  <c r="K269" i="1"/>
  <c r="I860" i="1"/>
  <c r="I859" i="1" s="1"/>
  <c r="I858" i="1" s="1"/>
  <c r="I857" i="1" s="1"/>
  <c r="I49" i="1"/>
  <c r="I44" i="1" s="1"/>
  <c r="H244" i="1"/>
  <c r="F860" i="1"/>
  <c r="F859" i="1" s="1"/>
  <c r="F858" i="1" s="1"/>
  <c r="F857" i="1" s="1"/>
  <c r="H319" i="1"/>
  <c r="H315" i="1" s="1"/>
  <c r="H314" i="1" s="1"/>
  <c r="J319" i="1"/>
  <c r="J315" i="1" s="1"/>
  <c r="J314" i="1" s="1"/>
  <c r="I315" i="1"/>
  <c r="I314" i="1" s="1"/>
  <c r="K315" i="1"/>
  <c r="K314" i="1" s="1"/>
  <c r="F319" i="1"/>
  <c r="F315" i="1" s="1"/>
  <c r="F314" i="1" s="1"/>
  <c r="G319" i="1"/>
  <c r="G315" i="1" s="1"/>
  <c r="G314" i="1" s="1"/>
  <c r="J400" i="1"/>
  <c r="J388" i="1" s="1"/>
  <c r="J387" i="1" s="1"/>
  <c r="H383" i="1"/>
  <c r="H382" i="1" s="1"/>
  <c r="F400" i="1"/>
  <c r="F388" i="1" s="1"/>
  <c r="F387" i="1" s="1"/>
  <c r="I383" i="1"/>
  <c r="I382" i="1" s="1"/>
  <c r="K400" i="1"/>
  <c r="K388" i="1" s="1"/>
  <c r="K387" i="1" s="1"/>
  <c r="H400" i="1"/>
  <c r="H388" i="1" s="1"/>
  <c r="H387" i="1" s="1"/>
  <c r="I400" i="1"/>
  <c r="I388" i="1" s="1"/>
  <c r="I387" i="1" s="1"/>
  <c r="J383" i="1"/>
  <c r="J382" i="1" s="1"/>
  <c r="K383" i="1"/>
  <c r="K382" i="1" s="1"/>
  <c r="F383" i="1"/>
  <c r="F382" i="1" s="1"/>
  <c r="G383" i="1"/>
  <c r="G382" i="1" s="1"/>
  <c r="H883" i="1"/>
  <c r="H770" i="1"/>
  <c r="H757" i="1" s="1"/>
  <c r="H756" i="1" s="1"/>
  <c r="I883" i="1"/>
  <c r="F623" i="1"/>
  <c r="F622" i="1" s="1"/>
  <c r="F621" i="1" s="1"/>
  <c r="H833" i="1"/>
  <c r="H832" i="1" s="1"/>
  <c r="H824" i="1" s="1"/>
  <c r="K860" i="1"/>
  <c r="K859" i="1" s="1"/>
  <c r="K858" i="1" s="1"/>
  <c r="K857" i="1" s="1"/>
  <c r="I13" i="1"/>
  <c r="I12" i="1" s="1"/>
  <c r="J456" i="1"/>
  <c r="J455" i="1" s="1"/>
  <c r="J454" i="1" s="1"/>
  <c r="J453" i="1" s="1"/>
  <c r="I242" i="1"/>
  <c r="I241" i="1" s="1"/>
  <c r="J883" i="1"/>
  <c r="H802" i="1"/>
  <c r="G842" i="1"/>
  <c r="G841" i="1" s="1"/>
  <c r="I337" i="1"/>
  <c r="I336" i="1" s="1"/>
  <c r="I335" i="1" s="1"/>
  <c r="J79" i="1"/>
  <c r="I770" i="1"/>
  <c r="I757" i="1" s="1"/>
  <c r="I756" i="1" s="1"/>
  <c r="K79" i="1"/>
  <c r="K571" i="1"/>
  <c r="K570" i="1" s="1"/>
  <c r="K539" i="1" s="1"/>
  <c r="I300" i="1"/>
  <c r="I299" i="1" s="1"/>
  <c r="J300" i="1"/>
  <c r="J299" i="1" s="1"/>
  <c r="G860" i="1"/>
  <c r="G859" i="1" s="1"/>
  <c r="G858" i="1" s="1"/>
  <c r="G857" i="1" s="1"/>
  <c r="H196" i="1"/>
  <c r="J802" i="1"/>
  <c r="G802" i="1"/>
  <c r="H570" i="1"/>
  <c r="H539" i="1" s="1"/>
  <c r="J65" i="1"/>
  <c r="I833" i="1"/>
  <c r="I832" i="1" s="1"/>
  <c r="I824" i="1" s="1"/>
  <c r="J269" i="1"/>
  <c r="K588" i="1"/>
  <c r="K587" i="1" s="1"/>
  <c r="I79" i="1"/>
  <c r="G588" i="1"/>
  <c r="G587" i="1" s="1"/>
  <c r="I467" i="1"/>
  <c r="I466" i="1" s="1"/>
  <c r="I465" i="1" s="1"/>
  <c r="J196" i="1"/>
  <c r="F456" i="1"/>
  <c r="F455" i="1" s="1"/>
  <c r="F454" i="1" s="1"/>
  <c r="F453" i="1" s="1"/>
  <c r="J770" i="1"/>
  <c r="J757" i="1" s="1"/>
  <c r="J756" i="1" s="1"/>
  <c r="K770" i="1"/>
  <c r="K757" i="1" s="1"/>
  <c r="K756" i="1" s="1"/>
  <c r="F770" i="1"/>
  <c r="F757" i="1" s="1"/>
  <c r="F756" i="1" s="1"/>
  <c r="G770" i="1"/>
  <c r="G757" i="1" s="1"/>
  <c r="G756" i="1" s="1"/>
  <c r="J506" i="1"/>
  <c r="J505" i="1" s="1"/>
  <c r="J504" i="1" s="1"/>
  <c r="F269" i="1"/>
  <c r="H467" i="1"/>
  <c r="H466" i="1" s="1"/>
  <c r="H465" i="1" s="1"/>
  <c r="I715" i="1"/>
  <c r="F49" i="1"/>
  <c r="F44" i="1" s="1"/>
  <c r="G79" i="1"/>
  <c r="H842" i="1"/>
  <c r="H841" i="1" s="1"/>
  <c r="J588" i="1"/>
  <c r="J587" i="1" s="1"/>
  <c r="J842" i="1"/>
  <c r="J841" i="1" s="1"/>
  <c r="F842" i="1"/>
  <c r="F841" i="1" s="1"/>
  <c r="K842" i="1"/>
  <c r="K841" i="1" s="1"/>
  <c r="I842" i="1"/>
  <c r="I841" i="1" s="1"/>
  <c r="J109" i="1"/>
  <c r="J108" i="1" s="1"/>
  <c r="H860" i="1"/>
  <c r="H859" i="1" s="1"/>
  <c r="H858" i="1" s="1"/>
  <c r="H857" i="1" s="1"/>
  <c r="H109" i="1"/>
  <c r="H108" i="1" s="1"/>
  <c r="K456" i="1"/>
  <c r="K455" i="1" s="1"/>
  <c r="K454" i="1" s="1"/>
  <c r="K453" i="1" s="1"/>
  <c r="F883" i="1"/>
  <c r="H456" i="1"/>
  <c r="H455" i="1" s="1"/>
  <c r="H454" i="1" s="1"/>
  <c r="H453" i="1" s="1"/>
  <c r="G715" i="1"/>
  <c r="G456" i="1"/>
  <c r="G455" i="1" s="1"/>
  <c r="G454" i="1" s="1"/>
  <c r="G453" i="1" s="1"/>
  <c r="I588" i="1"/>
  <c r="I587" i="1" s="1"/>
  <c r="G851" i="1"/>
  <c r="G850" i="1" s="1"/>
  <c r="H49" i="1"/>
  <c r="H44" i="1" s="1"/>
  <c r="I506" i="1"/>
  <c r="I505" i="1" s="1"/>
  <c r="I504" i="1" s="1"/>
  <c r="G300" i="1"/>
  <c r="G299" i="1" s="1"/>
  <c r="K883" i="1"/>
  <c r="G883" i="1"/>
  <c r="F506" i="1"/>
  <c r="F505" i="1" s="1"/>
  <c r="F504" i="1" s="1"/>
  <c r="K506" i="1"/>
  <c r="K505" i="1" s="1"/>
  <c r="K504" i="1" s="1"/>
  <c r="F79" i="1"/>
  <c r="F300" i="1"/>
  <c r="F299" i="1" s="1"/>
  <c r="H300" i="1"/>
  <c r="H299" i="1" s="1"/>
  <c r="K467" i="1"/>
  <c r="K466" i="1" s="1"/>
  <c r="K465" i="1" s="1"/>
  <c r="J467" i="1"/>
  <c r="J466" i="1" s="1"/>
  <c r="J465" i="1" s="1"/>
  <c r="H506" i="1"/>
  <c r="H505" i="1" s="1"/>
  <c r="H504" i="1" s="1"/>
  <c r="F467" i="1"/>
  <c r="F466" i="1" s="1"/>
  <c r="F465" i="1" s="1"/>
  <c r="F358" i="1"/>
  <c r="G109" i="1"/>
  <c r="G108" i="1" s="1"/>
  <c r="G623" i="1"/>
  <c r="G622" i="1" s="1"/>
  <c r="G621" i="1" s="1"/>
  <c r="F588" i="1"/>
  <c r="F587" i="1" s="1"/>
  <c r="H79" i="1"/>
  <c r="K109" i="1"/>
  <c r="K108" i="1" s="1"/>
  <c r="G467" i="1"/>
  <c r="G466" i="1" s="1"/>
  <c r="G465" i="1" s="1"/>
  <c r="K300" i="1"/>
  <c r="K299" i="1" s="1"/>
  <c r="F715" i="1"/>
  <c r="G570" i="1"/>
  <c r="G539" i="1" s="1"/>
  <c r="G388" i="1"/>
  <c r="G387" i="1" s="1"/>
  <c r="G337" i="1"/>
  <c r="G336" i="1" s="1"/>
  <c r="G335" i="1" s="1"/>
  <c r="F833" i="1"/>
  <c r="F832" i="1" s="1"/>
  <c r="F824" i="1" s="1"/>
  <c r="H65" i="1"/>
  <c r="F475" i="1"/>
  <c r="F474" i="1" s="1"/>
  <c r="F473" i="1" s="1"/>
  <c r="G269" i="1"/>
  <c r="K802" i="1"/>
  <c r="H475" i="1"/>
  <c r="H474" i="1" s="1"/>
  <c r="H473" i="1" s="1"/>
  <c r="G196" i="1"/>
  <c r="K833" i="1"/>
  <c r="K832" i="1" s="1"/>
  <c r="K824" i="1" s="1"/>
  <c r="J475" i="1"/>
  <c r="J474" i="1" s="1"/>
  <c r="J473" i="1" s="1"/>
  <c r="K475" i="1"/>
  <c r="K474" i="1" s="1"/>
  <c r="K473" i="1" s="1"/>
  <c r="I456" i="1"/>
  <c r="I455" i="1" s="1"/>
  <c r="I454" i="1" s="1"/>
  <c r="I453" i="1" s="1"/>
  <c r="I65" i="1"/>
  <c r="K623" i="1"/>
  <c r="K622" i="1" s="1"/>
  <c r="K621" i="1" s="1"/>
  <c r="G242" i="1"/>
  <c r="G241" i="1" s="1"/>
  <c r="H851" i="1"/>
  <c r="H850" i="1" s="1"/>
  <c r="G833" i="1"/>
  <c r="G832" i="1" s="1"/>
  <c r="G824" i="1" s="1"/>
  <c r="G49" i="1"/>
  <c r="G44" i="1" s="1"/>
  <c r="J858" i="1"/>
  <c r="J857" i="1" s="1"/>
  <c r="G506" i="1"/>
  <c r="G505" i="1" s="1"/>
  <c r="G504" i="1" s="1"/>
  <c r="K242" i="1"/>
  <c r="K241" i="1" s="1"/>
  <c r="F109" i="1"/>
  <c r="F108" i="1" s="1"/>
  <c r="I21" i="1"/>
  <c r="I623" i="1"/>
  <c r="I622" i="1" s="1"/>
  <c r="I621" i="1" s="1"/>
  <c r="I109" i="1"/>
  <c r="I108" i="1" s="1"/>
  <c r="K358" i="1"/>
  <c r="H337" i="1"/>
  <c r="H336" i="1" s="1"/>
  <c r="H335" i="1" s="1"/>
  <c r="J570" i="1"/>
  <c r="J539" i="1" s="1"/>
  <c r="K337" i="1"/>
  <c r="K336" i="1" s="1"/>
  <c r="K335" i="1" s="1"/>
  <c r="J623" i="1"/>
  <c r="J622" i="1" s="1"/>
  <c r="J621" i="1" s="1"/>
  <c r="I802" i="1"/>
  <c r="J715" i="1"/>
  <c r="F570" i="1"/>
  <c r="F539" i="1" s="1"/>
  <c r="I196" i="1"/>
  <c r="J833" i="1"/>
  <c r="J832" i="1" s="1"/>
  <c r="J824" i="1" s="1"/>
  <c r="I570" i="1"/>
  <c r="I539" i="1" s="1"/>
  <c r="J358" i="1"/>
  <c r="J337" i="1"/>
  <c r="J336" i="1" s="1"/>
  <c r="J335" i="1" s="1"/>
  <c r="K49" i="1"/>
  <c r="K44" i="1" s="1"/>
  <c r="G475" i="1"/>
  <c r="G474" i="1" s="1"/>
  <c r="G473" i="1" s="1"/>
  <c r="F802" i="1"/>
  <c r="I358" i="1"/>
  <c r="J242" i="1"/>
  <c r="J241" i="1" s="1"/>
  <c r="H715" i="1"/>
  <c r="F337" i="1"/>
  <c r="F336" i="1" s="1"/>
  <c r="F335" i="1" s="1"/>
  <c r="H358" i="1"/>
  <c r="F242" i="1"/>
  <c r="F241" i="1" s="1"/>
  <c r="H269" i="1"/>
  <c r="J44" i="1"/>
  <c r="K851" i="1"/>
  <c r="K850" i="1" s="1"/>
  <c r="I475" i="1"/>
  <c r="I474" i="1" s="1"/>
  <c r="I473" i="1" s="1"/>
  <c r="H623" i="1"/>
  <c r="H622" i="1" s="1"/>
  <c r="H621" i="1" s="1"/>
  <c r="K196" i="1"/>
  <c r="F196" i="1"/>
  <c r="G30" i="1"/>
  <c r="G21" i="1" s="1"/>
  <c r="F12" i="1"/>
  <c r="K11" i="1"/>
  <c r="H30" i="1"/>
  <c r="H21" i="1" s="1"/>
  <c r="F30" i="1"/>
  <c r="F21" i="1" s="1"/>
  <c r="K222" i="1"/>
  <c r="F89" i="1"/>
  <c r="G11" i="1"/>
  <c r="J30" i="1"/>
  <c r="J21" i="1" s="1"/>
  <c r="H11" i="1"/>
  <c r="G358" i="1"/>
  <c r="G222" i="1"/>
  <c r="K30" i="1"/>
  <c r="K21" i="1" s="1"/>
  <c r="J12" i="1"/>
  <c r="G43" i="1" l="1"/>
  <c r="I78" i="1"/>
  <c r="I77" i="1" s="1"/>
  <c r="I76" i="1" s="1"/>
  <c r="K78" i="1"/>
  <c r="K77" i="1" s="1"/>
  <c r="K76" i="1" s="1"/>
  <c r="K10" i="1" s="1"/>
  <c r="F78" i="1"/>
  <c r="F77" i="1" s="1"/>
  <c r="F76" i="1" s="1"/>
  <c r="G78" i="1"/>
  <c r="G77" i="1" s="1"/>
  <c r="G76" i="1" s="1"/>
  <c r="H78" i="1"/>
  <c r="H77" i="1" s="1"/>
  <c r="H76" i="1" s="1"/>
  <c r="J78" i="1"/>
  <c r="J77" i="1" s="1"/>
  <c r="J76" i="1" s="1"/>
  <c r="H100" i="1"/>
  <c r="H10" i="1" s="1"/>
  <c r="J180" i="1"/>
  <c r="I180" i="1"/>
  <c r="G180" i="1"/>
  <c r="H180" i="1"/>
  <c r="F180" i="1"/>
  <c r="K180" i="1"/>
  <c r="J43" i="1"/>
  <c r="H243" i="1"/>
  <c r="H242" i="1" s="1"/>
  <c r="H241" i="1" s="1"/>
  <c r="K293" i="1"/>
  <c r="K221" i="1" s="1"/>
  <c r="H293" i="1"/>
  <c r="I293" i="1"/>
  <c r="J293" i="1"/>
  <c r="J221" i="1" s="1"/>
  <c r="F293" i="1"/>
  <c r="F221" i="1" s="1"/>
  <c r="G293" i="1"/>
  <c r="G221" i="1" s="1"/>
  <c r="I221" i="1"/>
  <c r="G357" i="1"/>
  <c r="G334" i="1" s="1"/>
  <c r="K357" i="1"/>
  <c r="K334" i="1" s="1"/>
  <c r="H357" i="1"/>
  <c r="H334" i="1" s="1"/>
  <c r="J357" i="1"/>
  <c r="J334" i="1" s="1"/>
  <c r="I357" i="1"/>
  <c r="I334" i="1" s="1"/>
  <c r="F357" i="1"/>
  <c r="F334" i="1" s="1"/>
  <c r="K43" i="1"/>
  <c r="H823" i="1"/>
  <c r="H795" i="1" s="1"/>
  <c r="G100" i="1"/>
  <c r="G10" i="1" s="1"/>
  <c r="H43" i="1"/>
  <c r="I823" i="1"/>
  <c r="I795" i="1" s="1"/>
  <c r="I696" i="1"/>
  <c r="I688" i="1" s="1"/>
  <c r="I687" i="1" s="1"/>
  <c r="J823" i="1"/>
  <c r="J795" i="1" s="1"/>
  <c r="F100" i="1"/>
  <c r="G696" i="1"/>
  <c r="G688" i="1" s="1"/>
  <c r="G687" i="1" s="1"/>
  <c r="K472" i="1"/>
  <c r="K823" i="1"/>
  <c r="K795" i="1" s="1"/>
  <c r="J100" i="1"/>
  <c r="F43" i="1"/>
  <c r="I100" i="1"/>
  <c r="K687" i="1"/>
  <c r="G823" i="1"/>
  <c r="G795" i="1" s="1"/>
  <c r="I472" i="1"/>
  <c r="I43" i="1"/>
  <c r="F696" i="1"/>
  <c r="F688" i="1" s="1"/>
  <c r="F687" i="1" s="1"/>
  <c r="F823" i="1"/>
  <c r="F795" i="1" s="1"/>
  <c r="G472" i="1"/>
  <c r="H696" i="1"/>
  <c r="H688" i="1" s="1"/>
  <c r="H687" i="1" s="1"/>
  <c r="K100" i="1"/>
  <c r="J472" i="1"/>
  <c r="J696" i="1"/>
  <c r="J688" i="1" s="1"/>
  <c r="J687" i="1" s="1"/>
  <c r="H472" i="1"/>
  <c r="F11" i="1"/>
  <c r="F10" i="1" s="1"/>
  <c r="F472" i="1"/>
  <c r="J11" i="1"/>
  <c r="I11" i="1"/>
  <c r="I10" i="1" s="1"/>
  <c r="J10" i="1" l="1"/>
  <c r="G913" i="1"/>
  <c r="H221" i="1"/>
  <c r="K913" i="1"/>
  <c r="F913" i="1"/>
  <c r="J913" i="1"/>
  <c r="I913" i="1"/>
  <c r="H913" i="1" l="1"/>
</calcChain>
</file>

<file path=xl/sharedStrings.xml><?xml version="1.0" encoding="utf-8"?>
<sst xmlns="http://schemas.openxmlformats.org/spreadsheetml/2006/main" count="3686" uniqueCount="751">
  <si>
    <t>от ______________ № _______</t>
  </si>
  <si>
    <t xml:space="preserve">"Приложение № 8_x000D_
к Решению Совета депутатов ЗАТО г. Североморск		_x000D_
		от  25.12.2018 № 453_x000D_
</t>
  </si>
  <si>
    <t>Распределение бюджетных ассигнований по разделам, подразделам, целевым статьям (муниципальным программам ЗАТО г. Североморск и непрограммным направлениям деятельности), группам видов расходов классификации расходов  бюджета  на 2019 год</t>
  </si>
  <si>
    <t/>
  </si>
  <si>
    <t>рублей</t>
  </si>
  <si>
    <t>Наименование</t>
  </si>
  <si>
    <t>Раздел</t>
  </si>
  <si>
    <t>Подраздел</t>
  </si>
  <si>
    <t>Целевая статья</t>
  </si>
  <si>
    <t>Вид расхода</t>
  </si>
  <si>
    <t>Сумма</t>
  </si>
  <si>
    <t>в том числе за счет средств бюджетов других уровней</t>
  </si>
  <si>
    <t>Изменения</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</si>
  <si>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</si>
  <si>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</si>
  <si>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</si>
  <si>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</si>
  <si>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</si>
  <si>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9000000000</t>
  </si>
  <si>
    <t>Непрограммная деятельность администрации ЗАТО г. Североморск и ее структурных подразделений</t>
  </si>
  <si>
    <t>9020000000</t>
  </si>
  <si>
    <t>Расходы на выплаты по оплате труда главы муниципального образования</t>
  </si>
  <si>
    <t>9020001010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</si>
  <si>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</si>
  <si>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главы муниципального образования</t>
  </si>
  <si>
    <t>9020001030</t>
  </si>
  <si>
    <t>Закупка товаров, работ и услуг для обеспечения государственных (муниципальных) нужд</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</si>
  <si>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</si>
  <si>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</si>
  <si>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9020013060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</si>
  <si>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</si>
  <si>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</si>
  <si>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Муниципальная программа 3. "Развитие муниципального управления и гражданского общества" </t>
  </si>
  <si>
    <t>0300000000</t>
  </si>
  <si>
    <t xml:space="preserve">Подпрограмма 3. "Развитие муниципальной службы в муниципальном образовании ЗАТО г. Североморск" </t>
  </si>
  <si>
    <t>0330000000</t>
  </si>
  <si>
    <t>Основное мероприятие 1. "Формирование квалифицированного кадрового состава на муниципальной службе ЗАТО г. Североморск"</t>
  </si>
  <si>
    <t>0330100000</t>
  </si>
  <si>
    <t>Расходы на обеспечение органов местного самоуправления</t>
  </si>
  <si>
    <t>0330106030</t>
  </si>
  <si>
    <t>Основное мероприятие 3. Обеспечение реализации государственных гарантий, исполнения обязательств, устойчивого функционирования, развития и повышения эффективности муниципальной службы</t>
  </si>
  <si>
    <t>0330300000</t>
  </si>
  <si>
    <t>0330313060</t>
  </si>
  <si>
    <t>Непрограммная деятельность Совета депутатов ЗАТО г. Североморск</t>
  </si>
  <si>
    <t>9010000000</t>
  </si>
  <si>
    <t>Расходы на выплаты по оплате труда председателя представительного органа муниципального образования</t>
  </si>
  <si>
    <t>9010002010</t>
  </si>
  <si>
    <t>100</t>
  </si>
  <si>
    <t>Расходы на обеспечение функций председателя представительного органа муниципального образования</t>
  </si>
  <si>
    <t>9010002030</t>
  </si>
  <si>
    <t>Расходы по оплате труда депутатов представительного органа муниципального образования</t>
  </si>
  <si>
    <t>9010003010</t>
  </si>
  <si>
    <t>Расходы на обеспечение функций депутатов представительного органа муниципального образования</t>
  </si>
  <si>
    <t>9010003030</t>
  </si>
  <si>
    <t xml:space="preserve">Расходы на выплаты по оплате труда работников органов местного самоуправления </t>
  </si>
  <si>
    <t>9010006010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</si>
  <si>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</si>
  <si>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</si>
  <si>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Подпрограмма 1. Создание условий для эффективного использования муниципального имущества ЗАТО г. Североморск</t>
  </si>
  <si>
    <t>0310000000</t>
  </si>
  <si>
    <t>Основное мероприятие 1. Обеспечение реализации муниципальных функций в сфере управления муниципальным имуществом ЗАТО г. Североморск</t>
  </si>
  <si>
    <t>0310100000</t>
  </si>
  <si>
    <t>0310106010</t>
  </si>
  <si>
    <t>Иные бюджетные ассигнования</t>
  </si>
  <si>
    <t xml:space="preserve">Основное мероприятие 2. "Представление интересов и прав муниципального образования ЗАТО г. Североморск" </t>
  </si>
  <si>
    <t>0330200000</t>
  </si>
  <si>
    <t>0330206030</t>
  </si>
  <si>
    <t xml:space="preserve">Муниципальная программа 7. "Создание условий для эффективного и ответственного управления муниципальными финансами, повышение устойчивости бюджета" </t>
  </si>
  <si>
    <t>0700000000</t>
  </si>
  <si>
    <t>Подпрограмма 1. "Управление муниципальными финансами"</t>
  </si>
  <si>
    <t>0710000000</t>
  </si>
  <si>
    <t>Основное мероприятие 1. "Нормативно-методическое обеспечение и организация бюджетного процесса"</t>
  </si>
  <si>
    <t>0710100000</t>
  </si>
  <si>
    <t>0710106010</t>
  </si>
  <si>
    <t>9020006010</t>
  </si>
  <si>
    <t>Социальное обеспечение и иные выплаты населению</t>
  </si>
  <si>
    <t xml:space="preserve">Расходы на компенсационные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t>
  </si>
  <si>
    <t>9020008400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</si>
  <si>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</si>
  <si>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</si>
  <si>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</si>
  <si>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9020051200</t>
  </si>
  <si>
    <t>Обеспечение деятельности финансовых, налоговых и таможенных органов и органов финансового (финансово-бюджетного) надзора</t>
  </si>
  <si>
    <t>06</t>
  </si>
  <si>
    <t>03000000000</t>
  </si>
  <si>
    <t>Расходы на обеспечение функций руководителя контрольно - счетной палаты муниципального образования и его заместителей</t>
  </si>
  <si>
    <t>0330105030</t>
  </si>
  <si>
    <t>Непрограммная деятельность Контрольно- счетной палаты ЗАТО г. Североморск</t>
  </si>
  <si>
    <t>9030000000</t>
  </si>
  <si>
    <t>Расходы на выплаты по оплате труда руководителя контрольно-счетной палаты муниципального образования и его заместителей</t>
  </si>
  <si>
    <t>9030005010</t>
  </si>
  <si>
    <t>9030006010</t>
  </si>
  <si>
    <t>800</t>
  </si>
  <si>
    <t>07</t>
  </si>
  <si>
    <t>Резервные фонды</t>
  </si>
  <si>
    <t>11</t>
  </si>
  <si>
    <t>Резервный фонд Администрации ЗАТО г. Североморск</t>
  </si>
  <si>
    <t>90200М9130</t>
  </si>
  <si>
    <t>Другие общегосударственные вопросы</t>
  </si>
  <si>
    <t>13</t>
  </si>
  <si>
    <t xml:space="preserve">Муниципальная программа 1. "Улучшение качества и безопасности жизни населения" </t>
  </si>
  <si>
    <t>0100000000</t>
  </si>
  <si>
    <t xml:space="preserve">Подпрограмма 4. "Дополнительные меры социальной поддержки отдельных категорий граждан ЗАТО г. Североморск" </t>
  </si>
  <si>
    <t>0140000000</t>
  </si>
  <si>
    <t>Основное мероприятие 1. Обеспечение социальных гарантий и усиления адресной направленности мер социальной поддержки населению</t>
  </si>
  <si>
    <t>0140100000</t>
  </si>
  <si>
    <t>Компенсация расходов на оплату стоимости проезда и провоза багажа при переезде лиц (работников), а также членов из семей, при заключении (расторжении) трудовых договоров (контрактов) с организациями, финансируемыми из местного бюджета</t>
  </si>
  <si>
    <t>01401М8800</t>
  </si>
  <si>
    <t>Предоставление субсидий бюджетным, автономным учреждениям и иным некоммерческим организациям</t>
  </si>
  <si>
    <t>Подпрограмма 1. "Создание условий для эффективного использования муниципального имущества ЗАТО г. Североморск"</t>
  </si>
  <si>
    <t>Основное мероприятие 2. «Мероприятия, связанные с обеспечением проведения оценки рыночной стоимости объектов муниципального фонда»</t>
  </si>
  <si>
    <t>0310200000</t>
  </si>
  <si>
    <t>Расходы связанные с обеспечением проведения оценки рыночной стоимости объектов муниципального фонда</t>
  </si>
  <si>
    <t>03102М2030</t>
  </si>
  <si>
    <t>Основное мероприятие 3. «Мероприятия,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</si>
  <si>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0310300000</t>
  </si>
  <si>
    <t>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t>
  </si>
  <si>
    <t>03103М2040</t>
  </si>
  <si>
    <t>Основное мероприятие 4.  «Обеспечение проведения обязательного аудита деятельности муниципальных унитарных предприятий и обществ с ограниченной ответственностью»</t>
  </si>
  <si>
    <t>0310400000</t>
  </si>
  <si>
    <t>Расходы связанные с проведением обязательного аудита деятельности муниципальных унитарных предприятий и обществ с ограниченной ответственностью</t>
  </si>
  <si>
    <t>03104М2450</t>
  </si>
  <si>
    <t>Основное мероприятие 5. " Мероприятия, связанные с содержанием, обслуживанием, обеспечением сохранности, утилизацией имущества казны муниципального образования"</t>
  </si>
  <si>
    <t>0310500000</t>
  </si>
  <si>
    <t>Расходы связанные с содержанием, обслуживанием,  обеспечением сохранности, утилизацией имущества казны муниципального образования</t>
  </si>
  <si>
    <t>03105М2050</t>
  </si>
  <si>
    <t>Основное мероприятие 7. Обеспечение содержания, обслуживания и эксплуатации объектов муниципального имущества ЗАТО г. Североморск</t>
  </si>
  <si>
    <t>0310700000</t>
  </si>
  <si>
    <t>0310713060</t>
  </si>
  <si>
    <t>Расходы на обеспечение деятельности (оказание услуг) подведомственных учреждений - муниципальных казенных учреждений</t>
  </si>
  <si>
    <t>03107М0200</t>
  </si>
  <si>
    <t xml:space="preserve">Подпрограмма 2. "Развитие информационного общества и системы "Электронный муниципалитет" в ЗАТО г. Североморск" </t>
  </si>
  <si>
    <t>0320000000</t>
  </si>
  <si>
    <t>Основное мероприятие 1. "Совершенствование и модернизация аппаратного и программного обеспечения, информационно-коммуникационной и телекоммуникационной сети органов местного самоуправления ЗАТО г. Североморск"</t>
  </si>
  <si>
    <t>0320100000</t>
  </si>
  <si>
    <t>Мероприятия в области информационно-коммуникационной и телекоммуникационной инфраструктуры информационного общества</t>
  </si>
  <si>
    <t>03201М2400</t>
  </si>
  <si>
    <t>Основное мероприятие 2. " Обеспечение комплексной защиты информации в информационно-вычислительной сети органов местного самоуправления ЗАТО г. Североморск"</t>
  </si>
  <si>
    <t>0320200000</t>
  </si>
  <si>
    <t>03202М2400</t>
  </si>
  <si>
    <t>Основное мероприятие 4. " Развитие официальных Интернет-ресурсов органов местного самоуправления ЗАТО г. Североморск в сети Интернет"</t>
  </si>
  <si>
    <t>0320400000</t>
  </si>
  <si>
    <t>03204М2400</t>
  </si>
  <si>
    <t>Основное мероприятие 5. "Обеспечение автоматизации бюджетного процесса, в том числе с использованием WEB- технологии "</t>
  </si>
  <si>
    <t>0320500000</t>
  </si>
  <si>
    <t>03205М2400</t>
  </si>
  <si>
    <t>Подпрограмма 3. "Развитие муниципальной службы в муниципальном образовании ЗАТО г. Североморск"</t>
  </si>
  <si>
    <t>Прочие направления расходов муниципальной программы</t>
  </si>
  <si>
    <t>03303М2990</t>
  </si>
  <si>
    <t>Прочие направления расходов муниципальных программ</t>
  </si>
  <si>
    <t>Расходы на оплату единовременных, вступительных, организационных, членских взносов и сборов</t>
  </si>
  <si>
    <t>Субвенция из областного бюджета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</si>
  <si>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9020075540</t>
  </si>
  <si>
    <t>Реализация Закона Мурманской области "Об административных комиссиях"</t>
  </si>
  <si>
    <t>9020075550</t>
  </si>
  <si>
    <t>Выплаты по решениям судов и оплата государственной пошлины, расходы по совершению исполнительных действий</t>
  </si>
  <si>
    <t>90200М9090</t>
  </si>
  <si>
    <t>Исполнение судебных актов по искам к муниципальному образованию и постановлений судебных приставов о взыскании расходов по совершению исполнительных действий с муниципального образования</t>
  </si>
  <si>
    <t>90200М9100</t>
  </si>
  <si>
    <t>90200М9160</t>
  </si>
  <si>
    <t>Расходы, связанные с организацией и проведением общегородских мероприятий</t>
  </si>
  <si>
    <t>90200М9170</t>
  </si>
  <si>
    <t xml:space="preserve">Непрограммная деятельность муниципальных бюджетных и автономных учреждений </t>
  </si>
  <si>
    <t>9050000000</t>
  </si>
  <si>
    <t>9050013060</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</si>
  <si>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</si>
  <si>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муниципальных бюджетных и автономных учреждений на оплату труда и начислений на выплаты по оплате труда</t>
  </si>
  <si>
    <t>90500М0910</t>
  </si>
  <si>
    <t>Расходы муниципальных бюджетных и автономных учреждений на содержание имущества</t>
  </si>
  <si>
    <t>90500М0920</t>
  </si>
  <si>
    <t>Расходы муниципальных бюджетных и автономных учреждений на оплату коммунальных услуг</t>
  </si>
  <si>
    <t>90500М0930</t>
  </si>
  <si>
    <t>Прочие расходы муниципальных бюджетных и автономных учреждений на обеспечение деятельности (оказание услуг)</t>
  </si>
  <si>
    <t>90500М0940</t>
  </si>
  <si>
    <t xml:space="preserve">Приобретение основных средств для оснащения муниципальных учреждений </t>
  </si>
  <si>
    <t>90500М1010</t>
  </si>
  <si>
    <t>Ремонт и капитальный ремонт муниципальных учреждений</t>
  </si>
  <si>
    <t>90500М1020</t>
  </si>
  <si>
    <t>Расходы, связанные с проведением праздничных общегородских мероприятий</t>
  </si>
  <si>
    <t>90500М1050</t>
  </si>
  <si>
    <t>Расходы муниципальных учреждений, связанные с организацией и проведением официальных приемов</t>
  </si>
  <si>
    <t>90500М1060</t>
  </si>
  <si>
    <t>Софинансирование расходов, направляемых на оплату труда и начисления на выплаты по оплате труда работникам муниципальных учреждений</t>
  </si>
  <si>
    <t>Национальная безопасность и правоохранительная деятельность</t>
  </si>
  <si>
    <t>Органы юстиции</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</si>
  <si>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</si>
  <si>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Защита населения и территории от чрезвычайных ситуаций природного и техногенного характера, гражданская оборона</t>
  </si>
  <si>
    <t>09</t>
  </si>
  <si>
    <t xml:space="preserve">Непрограммная деятельность муниципальных казенных учреждений </t>
  </si>
  <si>
    <t>9040000000</t>
  </si>
  <si>
    <t>9040013060</t>
  </si>
  <si>
    <t>90400М0200</t>
  </si>
  <si>
    <t>Другие вопросы в области национальной безопасности и правоохранительной деятельности</t>
  </si>
  <si>
    <t>14</t>
  </si>
  <si>
    <t>Муниципальная программа 1. "Улучшение качества и безопасности жизни населения "</t>
  </si>
  <si>
    <t xml:space="preserve">Подпрограмма 6. "Профилактика правонарушений в ЗАТО г. Североморск" </t>
  </si>
  <si>
    <t>0160000000</t>
  </si>
  <si>
    <t>Основное мероприятие 1. Мероприятия по развитию систем аппаратно-программного комплекса "Безопасный город"</t>
  </si>
  <si>
    <t>0160100000</t>
  </si>
  <si>
    <t>01601М2990</t>
  </si>
  <si>
    <t>Основное мероприятие 2. Обеспечение информирования и оповещения населения об опасностях</t>
  </si>
  <si>
    <t>0160200000</t>
  </si>
  <si>
    <t>01602М2990</t>
  </si>
  <si>
    <t>Основное мероприятие 3. Подготовка к работе и внедрению системы вызова экстренных оперативных служб по единому номеру "112"</t>
  </si>
  <si>
    <t>0160300000</t>
  </si>
  <si>
    <t>Обеспечение деятельности по приему вызовов экстренных оперативных служб по единому номеру "112"</t>
  </si>
  <si>
    <t>01603М2370</t>
  </si>
  <si>
    <t>Основное мероприятие 4. Повышение роли населения в обеспечении охраны общественного порядка</t>
  </si>
  <si>
    <t>0160400000</t>
  </si>
  <si>
    <t>Мероприятия, связанные с поощрением наиболее отличившихся граждан, принимавших наиболее активное участие в охране общественного порядка</t>
  </si>
  <si>
    <t>01604М2320</t>
  </si>
  <si>
    <t>Муниципальная программа 10. "Профилактика терроризма, экстремизма и ликвидация последствий проявлений терроризма и экстремизма на территории ЗАТО г. Североморск"</t>
  </si>
  <si>
    <t>1000000000</t>
  </si>
  <si>
    <t>Основное мероприятие 1. "Профилактика и предупреждение террористических и экстремистских проявлений"</t>
  </si>
  <si>
    <t>1000100000</t>
  </si>
  <si>
    <t>Мероприятия по инженерно - техническому укреплению объектов</t>
  </si>
  <si>
    <t>10001М2340</t>
  </si>
  <si>
    <t>Основное мероприятие 2. "Межведомственное взаимодействие в сфере противодействия проявлениям терроризма"</t>
  </si>
  <si>
    <t>1000200000</t>
  </si>
  <si>
    <t>Проведение межведомственных мероприятий антитеррористической направленности</t>
  </si>
  <si>
    <t>10002М2350</t>
  </si>
  <si>
    <t>Основное мероприятие 3. "Информационно - пропагандистке сопровождение антитеррористической деятельности и информационное противодействие"</t>
  </si>
  <si>
    <t>1000300000</t>
  </si>
  <si>
    <t>Организация информирования населения о действиях при угрозе совершения террористических актов в местах пребывания людей</t>
  </si>
  <si>
    <t>10003М2360</t>
  </si>
  <si>
    <t>Национальная экономика</t>
  </si>
  <si>
    <t>Сельское хозяйство и рыболовство</t>
  </si>
  <si>
    <t xml:space="preserve">Муниципальная программа 4. "Обеспечение комфортной городской среды в ЗАТО г. Североморск" </t>
  </si>
  <si>
    <t>0400000000</t>
  </si>
  <si>
    <t>Подпрограмма 6. "Осуществление прочих мероприятий по благоустройству в ЗАТО г. Североморск"</t>
  </si>
  <si>
    <t>0460000000</t>
  </si>
  <si>
    <t>Основное мероприятие 2.  " Мероприятия, связанные с улучшением внешнего облика и санитарного состояния ЗАТО г. Североморск"</t>
  </si>
  <si>
    <t>0460200000</t>
  </si>
  <si>
    <t>Отлов и содержание безнадзорных животных (субвенция бюджетам муниципальных образований)</t>
  </si>
  <si>
    <t>0460275590</t>
  </si>
  <si>
    <t>Организация осуществления органами местного самоуправления государственных полномочий по отлову и содержанию безнадзорных животных (субвенция бюджетам муниципальных образований)</t>
  </si>
  <si>
    <t>0460275600</t>
  </si>
  <si>
    <t>Транспорт</t>
  </si>
  <si>
    <t>08</t>
  </si>
  <si>
    <t>Муниципальная программа 1. "Улучшение качества и безопасности жизни населения"</t>
  </si>
  <si>
    <t>Подпрограмма 7. "Транспортная инфраструктура ЗАТО г. Североморск"</t>
  </si>
  <si>
    <t>0170000000</t>
  </si>
  <si>
    <t>Основное мероприятие 1. Возмещение недополученных доходов перевозчикам, осуществляющим регулярные муниципальные перевозки пассажиров по регулируемым тарифам, не обеспечивающим возмещение понесенных затрат</t>
  </si>
  <si>
    <t>0170100000</t>
  </si>
  <si>
    <t>Субвенции муниципальным образованиям для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</si>
  <si>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</si>
  <si>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0170177110</t>
  </si>
  <si>
    <t>Субсидия на возмещение недополученных доходов транспортным организациям, осуществляющим регулярные перевозки пассажиров и багажа на муниципальных маршрутах по регулярным тарифам, не обеспечивающим возмещение понесенных затрат</t>
  </si>
  <si>
    <t>01701М6010</t>
  </si>
  <si>
    <t>Основное мероприятие 2. Возмещения транспортным предприятиям затрат при организации льготного проезда на городском электро и автомобильном транспорте общего пользования обучающихся государственных областных и муниципальных образовательных организаций Мурманской области</t>
  </si>
  <si>
    <t>0170200000</t>
  </si>
  <si>
    <t>0170276600</t>
  </si>
  <si>
    <t>Дорожное хозяйство (дорожные фонды)</t>
  </si>
  <si>
    <t xml:space="preserve">Основное мероприятие 1. Развитие системы организации движения транспортных средств и пешеходов, повышение безопасности дорожных условий </t>
  </si>
  <si>
    <t xml:space="preserve">Муниципальная программа4. "Обеспечение комфортной городской среды в ЗАТО г. Североморск" </t>
  </si>
  <si>
    <t xml:space="preserve">Подпрограмма 1. "Автомобильные дороги и проезды ЗАТО г. Североморск" </t>
  </si>
  <si>
    <t>0410000000</t>
  </si>
  <si>
    <t>Капитальные вложения в объекты государственной (муниципальной) собственности</t>
  </si>
  <si>
    <t>400</t>
  </si>
  <si>
    <t>Основное мероприятие 2. Капитальный ремонт, ремонт и содержание автомобильных дорог общего пользования ЗАТО г. Североморск</t>
  </si>
  <si>
    <t>0410200000</t>
  </si>
  <si>
    <t>Субсидии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</si>
  <si>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0410249100</t>
  </si>
  <si>
    <t>Субсидии бюджетам муниципальных образований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</si>
  <si>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0410249110</t>
  </si>
  <si>
    <t xml:space="preserve">Содержание автомобильных дорог общего пользования и инженерных сооружений на них в границах городских округов </t>
  </si>
  <si>
    <t>04102М2550</t>
  </si>
  <si>
    <t>Ремонт автомобильных дорог общего пользования местного значения, включая ремонт элементов их обустройства и защитных и искусственных дорожных сооружений</t>
  </si>
  <si>
    <t>04102М2560</t>
  </si>
  <si>
    <t>Капитальный ремонт и реконструкция автомобильных дорог общего пользования местного значения, включая капитальный ремонт и реконструкцию  элементов их обустройства и защитных и искусственных дорожных сооружений</t>
  </si>
  <si>
    <t>04102М2570</t>
  </si>
  <si>
    <t>Софинансирование расходов на строительство, реконструкцию, ремонт и капитальный ремонт автомобильных дорог общего пользования местного значения (на конкурсной основе) за счет средств дорожного фонда</t>
  </si>
  <si>
    <t>04102S9100</t>
  </si>
  <si>
    <t>Софинансирование расходов на строительство, реконструкцию, ремонт и капитальный ремонт мостов и путепроводов, расположенных на автомобильных дорогах общего пользования местного значения за счет средств дорожного фонда</t>
  </si>
  <si>
    <t>04102S9110</t>
  </si>
  <si>
    <t xml:space="preserve">Муниципальная программа 9. "Повышение безопасности дорожного движения и снижение дорожно-транспортного травматизма в ЗАТО г. Североморск" </t>
  </si>
  <si>
    <t>0900000000</t>
  </si>
  <si>
    <t>0900100000</t>
  </si>
  <si>
    <t>Улучшение дорожных условий для участников дорожного движения</t>
  </si>
  <si>
    <t>09001М2290</t>
  </si>
  <si>
    <t>90400М9090</t>
  </si>
  <si>
    <t>Связь и информатика</t>
  </si>
  <si>
    <t>10</t>
  </si>
  <si>
    <t>Муниципальная программа 3. "Развитие муниципального управления и гражданского общества"</t>
  </si>
  <si>
    <t>Подпрограмма 2. "Развитие информационного общества, создание системы "Электронный муниципалитет" в ЗАТО г. Североморск "</t>
  </si>
  <si>
    <t>Основное мероприятие 3. Развитие инфокоммуникационных компонентов органов местного самоуправления ЗАТО г. Североморск</t>
  </si>
  <si>
    <t>0320300000</t>
  </si>
  <si>
    <t>Субсидия на техническое сопровождение программного обеспечения "Система автоматизированного рабочего места муниципального образования"</t>
  </si>
  <si>
    <t>0320370570</t>
  </si>
  <si>
    <t>Софинансирование расходов на техническое сопровождение программного обеспечения "Система автоматизированного рабочего места муниципального образования"</t>
  </si>
  <si>
    <t>03203S0570</t>
  </si>
  <si>
    <t>600</t>
  </si>
  <si>
    <t xml:space="preserve">Приобретение основных средств для оснащения учреждений </t>
  </si>
  <si>
    <t xml:space="preserve"> Расходы бюджетных и автономных учреждений на выплаты по решениям судов, оплате государственной пошлины, расходы по совершению исполнительных действий</t>
  </si>
  <si>
    <t>90500М1990</t>
  </si>
  <si>
    <t>Другие вопросы в области национальной экономики</t>
  </si>
  <si>
    <t>12</t>
  </si>
  <si>
    <t xml:space="preserve">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 </t>
  </si>
  <si>
    <t>0170175610</t>
  </si>
  <si>
    <t>Муниципальная программа 2. "Развитие конкурентоспособной экономики ЗАТО г. Североморск"</t>
  </si>
  <si>
    <t>0200000000</t>
  </si>
  <si>
    <t xml:space="preserve">Подпрограмма 1. "Развитие малого и среднего предпринимательства, стимулирование инвестиционной деятельности в ЗАТО г. Североморск" </t>
  </si>
  <si>
    <t>0210000000</t>
  </si>
  <si>
    <t>Основное мероприятие 1. Мероприятия по поддержке и развитию субъектов малого и среднего предпринимательства</t>
  </si>
  <si>
    <t>0210100000</t>
  </si>
  <si>
    <t>02101М2990</t>
  </si>
  <si>
    <t>Основное мероприятие 2. Оказание финансовой поддержки субъектам малого и среднего предпринимательства</t>
  </si>
  <si>
    <t>0210200000</t>
  </si>
  <si>
    <t>Субсидии на реализацию мероприятий муниципальных программ развития малого и среднего предпринимательства</t>
  </si>
  <si>
    <t>0210270550</t>
  </si>
  <si>
    <t xml:space="preserve">Реализация мероприятий муниципальных программ развития малого и среднего предпринимательства </t>
  </si>
  <si>
    <t>02102S0550</t>
  </si>
  <si>
    <t xml:space="preserve">Подпрограмма 2. "Развитие потребительского рынка ЗАТО г. Североморск" </t>
  </si>
  <si>
    <t>0220000000</t>
  </si>
  <si>
    <t>Основное мероприятие 1. Организация и проведение мероприятий направленных на развитие торговой инфраструктуры, повышение качества и конкурентоспособности производимых и реализуемых товаров и услуг</t>
  </si>
  <si>
    <t>0220100000</t>
  </si>
  <si>
    <t>02201М2990</t>
  </si>
  <si>
    <t xml:space="preserve">Подпрограмма 1. "Создание условий для эффективного использования муниципального имущества ЗАТО г. Североморск" </t>
  </si>
  <si>
    <t>Основное мероприятие 6. Мероприятия по землеустройству и землепользованию</t>
  </si>
  <si>
    <t>0310600000</t>
  </si>
  <si>
    <t>Расходы на формирование земельных участков, проведение оценки рыночной стоимости земельных участков и организация аукционов по продаже права аренды</t>
  </si>
  <si>
    <t>03106М2060</t>
  </si>
  <si>
    <t>Муниципальная программа 6. "Культура ЗАТО г. Североморск"</t>
  </si>
  <si>
    <t>0600000000</t>
  </si>
  <si>
    <t>0650000000</t>
  </si>
  <si>
    <t>Основное мероприятие 1. Создание условий для сохранения объектов культурного наследия, расположенных на территории ЗАТО г. Североморск, и обеспечения доступа к ним населения</t>
  </si>
  <si>
    <t>0650100000</t>
  </si>
  <si>
    <t>06501М2990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</si>
  <si>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</si>
  <si>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9020075510</t>
  </si>
  <si>
    <t>Разработка Генеральных планов ЗАТО г. Североморск и входящих в него населенных пунктов, а также внесение изменений в них</t>
  </si>
  <si>
    <t>90200М9420</t>
  </si>
  <si>
    <t>Разработка правил землепользования и застройки ЗАТО г. Североморск и входящих в него населенных пунктов, а также внесение изменений в них</t>
  </si>
  <si>
    <t>90200М9430</t>
  </si>
  <si>
    <t>Жилищно-коммунальное хозяйство</t>
  </si>
  <si>
    <t>Жилищное хозяйство</t>
  </si>
  <si>
    <t xml:space="preserve">Подпрограмма 5. "Муниципальный жилищный фонд ЗАТО г. Североморск" </t>
  </si>
  <si>
    <t>0450000000</t>
  </si>
  <si>
    <t>Основное мероприятие 1. Капитальный ремонт муниципального жилищного фонда ЗАТО г. Североморск</t>
  </si>
  <si>
    <t>0450100000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</si>
  <si>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</si>
  <si>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0450170850</t>
  </si>
  <si>
    <t>Взносы на капитальный ремонт общего имущества в многоквартирных домах в части, приходящейся на муниципальные нежилые помещения</t>
  </si>
  <si>
    <t>04501М2650</t>
  </si>
  <si>
    <t>Мероприятия, связанные с капитальным ремонтом муниципальных жилых помещений</t>
  </si>
  <si>
    <t>04501М2660</t>
  </si>
  <si>
    <t>Cофинансирование расходных обязательств по оплате взносов на капитальный ремонт за муниципальный жилой фонд</t>
  </si>
  <si>
    <t>04501S0850</t>
  </si>
  <si>
    <t>Основное мероприятие 2. Содержание пустующего муниципального жилищного фонда</t>
  </si>
  <si>
    <t>0450200000</t>
  </si>
  <si>
    <t>Содержание пустующих муниципальных жилых помещений</t>
  </si>
  <si>
    <t>04502М2670</t>
  </si>
  <si>
    <t>Обеспечение сохранности пустующего муниципального жилищного фонда</t>
  </si>
  <si>
    <t>04502М2690</t>
  </si>
  <si>
    <t>Прочая закупка товаров, работ и услуг для обеспечения государственных (муниципальных) нужд</t>
  </si>
  <si>
    <t>Коммунальное хозяйство</t>
  </si>
  <si>
    <t>Муниципальная программа 4. "Обеспечение комфортной городской среды в ЗАТО г. Североморск"</t>
  </si>
  <si>
    <t>Подпрограмма 3. "Энергосбережение и повышение энергоэффективности на территории ЗАТО г. Североморск"</t>
  </si>
  <si>
    <t>0430000000</t>
  </si>
  <si>
    <t>Основное мероприятие 1.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 Североморск</t>
  </si>
  <si>
    <t>0430100000</t>
  </si>
  <si>
    <t>Установка индивидуальных приборов учета используемых энергоресурсов в муниципальных жилых помещениях</t>
  </si>
  <si>
    <t>04301М2460</t>
  </si>
  <si>
    <t>Возмещение нанимателям муниципальных жилых помещений расходов по установке индивидуальных приборов учета энергоресурсов</t>
  </si>
  <si>
    <t>04301М2640</t>
  </si>
  <si>
    <t>300</t>
  </si>
  <si>
    <t>Основное мероприятие 2. Обеспечение рационального использования энергетических ресурсов в процессе эксплуатации муниципальных объектов недвижимого имущества</t>
  </si>
  <si>
    <t>0430200000</t>
  </si>
  <si>
    <t>Внедрение энергосберегающих технологий при эксплуатации сетей уличного освещения</t>
  </si>
  <si>
    <t>04302М2470</t>
  </si>
  <si>
    <t xml:space="preserve">Подпрограмма 4. "Подготовка объектов и систем жизнеобеспечения ЗАТО г. Североморск к работе в отопительный период" </t>
  </si>
  <si>
    <t>0440000000</t>
  </si>
  <si>
    <t>Основное мероприятие 1. Подготовка объектов и систем жизнеобеспечения ЗАТО г. Североморск к работе в отопительный сезон</t>
  </si>
  <si>
    <t>0440100000</t>
  </si>
  <si>
    <t>Восстановление работоспособности объектов коммунальной инфраструктуры</t>
  </si>
  <si>
    <t>04401М2480</t>
  </si>
  <si>
    <t>Основное мероприятие 2. Мероприятия по разработке и утверждению схемы теплоснабжения и водоснабжения, программы комплексного развития систем коммунальной инфраструктуры ЗАТО г. Североморск</t>
  </si>
  <si>
    <t>0440200000</t>
  </si>
  <si>
    <t xml:space="preserve">Разработка и утверждение схемы теплоснабжения и водоснабжения, программы комплексного развития систем коммунальной инфраструктуры </t>
  </si>
  <si>
    <t>04402М2490</t>
  </si>
  <si>
    <t>Основное мероприятие 3. "Организация теплоснабжения, необходимого для развития, повышения надежности и энергетической эффективности системы теплоснабжения"</t>
  </si>
  <si>
    <t>0440300000</t>
  </si>
  <si>
    <t xml:space="preserve"> Реализация мероприятий, связанных со строительством котельной установки для нужд отопления и горячего водоснабжения</t>
  </si>
  <si>
    <t>04403М4130</t>
  </si>
  <si>
    <t>Оплата коммунальных услуг по пустующим муниципальным жилым помещениям</t>
  </si>
  <si>
    <t>04502М2680</t>
  </si>
  <si>
    <t>Благоустройство</t>
  </si>
  <si>
    <t xml:space="preserve">Подпрограмма 2. "Комплексная эксплуатация муниципальных объектов уличного (наружного) освещения" </t>
  </si>
  <si>
    <t>0420000000</t>
  </si>
  <si>
    <t>Основное мероприятие 1. Ремонт, капитальный ремонт и содержание объектов наружного освещения</t>
  </si>
  <si>
    <t>0420100000</t>
  </si>
  <si>
    <t>Содержание и техническое обслуживание объектов наружного освещения</t>
  </si>
  <si>
    <t>04201М2610</t>
  </si>
  <si>
    <t>Ремонт объектов наружного освещения</t>
  </si>
  <si>
    <t>04201М2620</t>
  </si>
  <si>
    <t>Капитальный ремонт объектов наружного освещения</t>
  </si>
  <si>
    <t>04201М2630</t>
  </si>
  <si>
    <t>Основное мероприятие 2. Развитие сети уличного и дворового освещения</t>
  </si>
  <si>
    <t>0420200000</t>
  </si>
  <si>
    <t>Увеличение общей протяженности линий сети уличного освещения</t>
  </si>
  <si>
    <t>04202М2860</t>
  </si>
  <si>
    <t xml:space="preserve">Подпрограмма 6. "Осуществление прочих мероприятий по благоустройству в ЗАТО г. Североморск" </t>
  </si>
  <si>
    <t>Основное мероприятие 1. Обеспечение сохранности, технического обслуживания и содержания элементов прочего благоустройства</t>
  </si>
  <si>
    <t>0460100000</t>
  </si>
  <si>
    <t>Субсидии муниципальным образованиям на реализацию проектов по поддержке местных инициатив</t>
  </si>
  <si>
    <t>Содержание и техническое обслуживание элементов прочего благоустройства</t>
  </si>
  <si>
    <t>04601М2700</t>
  </si>
  <si>
    <t>Ремонт элементов прочего благоустройства</t>
  </si>
  <si>
    <t>04601М2710</t>
  </si>
  <si>
    <t>Установка (демонтаж) элементов прочего благоустройства</t>
  </si>
  <si>
    <t>04601М2730</t>
  </si>
  <si>
    <t>Строительство (реконструкция ) элементов прочего благоустройства</t>
  </si>
  <si>
    <t>04601М2740</t>
  </si>
  <si>
    <t>Софинансирование на реализацию проектов по поддержке местных инициатив</t>
  </si>
  <si>
    <t>Мероприятия по сносу объектов капитального строительства</t>
  </si>
  <si>
    <t>04602М2500</t>
  </si>
  <si>
    <t>04602М2990</t>
  </si>
  <si>
    <t>Основное мероприятие 3. " Праздничное оформление улиц и площадей ЗАТО г. Североморск"</t>
  </si>
  <si>
    <t>0460300000</t>
  </si>
  <si>
    <t>04603М2730</t>
  </si>
  <si>
    <t>Праздничное оформление территории муниципального образования</t>
  </si>
  <si>
    <t>04603М2890</t>
  </si>
  <si>
    <t>Основное мероприятие 4. Организация и содержание мест захоронения</t>
  </si>
  <si>
    <t>0460400000</t>
  </si>
  <si>
    <t>0460413060</t>
  </si>
  <si>
    <t>04604М0910</t>
  </si>
  <si>
    <t>04604М0920</t>
  </si>
  <si>
    <t>04604М0930</t>
  </si>
  <si>
    <t>04604М0940</t>
  </si>
  <si>
    <t>Расширение кладбищ</t>
  </si>
  <si>
    <t>04604М4010</t>
  </si>
  <si>
    <t>Основное мероприятие 5. Организация ритуальных услуг</t>
  </si>
  <si>
    <t>0460500000</t>
  </si>
  <si>
    <t xml:space="preserve">Подпрограмма 7. "Городские парки и скверы - центры отдыха североморцев" </t>
  </si>
  <si>
    <t>0470000000</t>
  </si>
  <si>
    <t>Основное мероприятие 1. Содержание, ремонт, капитальный ремонт и реконструкция объектов озеленения</t>
  </si>
  <si>
    <t>0470100000</t>
  </si>
  <si>
    <t>0470171090</t>
  </si>
  <si>
    <t>Содержание объектов озеленения</t>
  </si>
  <si>
    <t>04701М2800</t>
  </si>
  <si>
    <t>04701S1090</t>
  </si>
  <si>
    <t>Основное мероприятие 3. "Озеленение городских территорий"</t>
  </si>
  <si>
    <t>0470300000</t>
  </si>
  <si>
    <t>04703М2990</t>
  </si>
  <si>
    <t>Муниципальная программа 8. "Формирование современной городской среды ЗАТО г. Североморск"</t>
  </si>
  <si>
    <t>0800000000</t>
  </si>
  <si>
    <t>Региональный проект "Формирование комфортной городской среды"</t>
  </si>
  <si>
    <t>080F200000</t>
  </si>
  <si>
    <t>Финансирование мероприятий по благоустройству территории муниципального образования в рамках федерального приоритетного проекта по формированию комфортной городской среды</t>
  </si>
  <si>
    <t>080F255550</t>
  </si>
  <si>
    <t>Непрограммная деятельность муниципальных бюджетных и автономных учреждений</t>
  </si>
  <si>
    <t>Озеленение территории, прилегающей к памятникам</t>
  </si>
  <si>
    <t>90500М9500</t>
  </si>
  <si>
    <t>Другие вопросы в области жилищно-коммунального хозяйства</t>
  </si>
  <si>
    <t>Основное мероприятие 7. Организация осуществления деятельности по обеспечению комфортной городской среды муниципального образования</t>
  </si>
  <si>
    <t>0460700000</t>
  </si>
  <si>
    <t>0460713060</t>
  </si>
  <si>
    <t>04607М0200</t>
  </si>
  <si>
    <t>04607М9090</t>
  </si>
  <si>
    <t>Охрана окружающей среды</t>
  </si>
  <si>
    <t>Другие вопросы в области охраны окружающей среды</t>
  </si>
  <si>
    <t xml:space="preserve">Подпрограмма 8. "Охрана окружающей среды ЗАТО г. Североморск" </t>
  </si>
  <si>
    <t>0180000000</t>
  </si>
  <si>
    <t>Основное мероприятие 2. "Мероприятия по ликвидации несанкционированных свалок"</t>
  </si>
  <si>
    <t>0180200000</t>
  </si>
  <si>
    <t>Ликвидация несанкционированных свалок</t>
  </si>
  <si>
    <t>01802М2870</t>
  </si>
  <si>
    <t>Образование</t>
  </si>
  <si>
    <t>Дошкольное образование</t>
  </si>
  <si>
    <t xml:space="preserve">Муниципальная программа 5. "Развитие образования ЗАТО г. Североморск" </t>
  </si>
  <si>
    <t>0500000000</t>
  </si>
  <si>
    <t xml:space="preserve">Подпрограмма 1. "Развитие дошкольного, общего и дополнительного образования детей" </t>
  </si>
  <si>
    <t>0510000000</t>
  </si>
  <si>
    <t>Основное мероприятие 1. Обеспечение предоставления услуг в сфере дошкольного, общего и дополнительного образования</t>
  </si>
  <si>
    <t>0510100000</t>
  </si>
  <si>
    <t>0510113060</t>
  </si>
  <si>
    <t>0510171100</t>
  </si>
  <si>
    <t>Предоставлении субвенции на реализацию Закона Мурманской области "О единой субвенции местным бюджетам на финансовое обеспечение образовательной деятельности"</t>
  </si>
  <si>
    <t>0510175310</t>
  </si>
  <si>
    <t>05101М0910</t>
  </si>
  <si>
    <t>05101М0920</t>
  </si>
  <si>
    <t>05101М0930</t>
  </si>
  <si>
    <t>05101М0940</t>
  </si>
  <si>
    <t>05101S1100</t>
  </si>
  <si>
    <t>Основное мероприятие 2. Создание условий для повышения качества образовательных услуг дошкольного, общего образования и дополнительного образования детей</t>
  </si>
  <si>
    <t>0510200000</t>
  </si>
  <si>
    <t>Развитие кадрового потенциала системы дошкольного, общего и дополнительного образования</t>
  </si>
  <si>
    <t>05102М1700</t>
  </si>
  <si>
    <t>Основное мероприятие 4. "Строительство, реконструкция и капитальный ремонт организаций образования"</t>
  </si>
  <si>
    <t>0510400000</t>
  </si>
  <si>
    <t>Субсидия на софинансирование капитальных вложений в объекты муниципальной собственности</t>
  </si>
  <si>
    <t>0510474000</t>
  </si>
  <si>
    <t>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</si>
  <si>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Софинансирование строительства объектов социального и производственного комплексов, в том числе объектов общегражданского назначения, жилья, инфраструктуры</t>
  </si>
  <si>
    <t>05104S4000</t>
  </si>
  <si>
    <t>Региональный проект "Содействие занятости женщин - создание условий дошкольного образования для детей в возрасте до трех лет"</t>
  </si>
  <si>
    <t>051P200000</t>
  </si>
  <si>
    <t>051P251590</t>
  </si>
  <si>
    <t>Общее образование</t>
  </si>
  <si>
    <t>Подпрограмма 1. "Развитие дошкольного, общего и дополнительного образования детей"</t>
  </si>
  <si>
    <t>Организация и проведение итоговой аттестации</t>
  </si>
  <si>
    <t>05101М1200</t>
  </si>
  <si>
    <t>Региональный проект "Современная школа"</t>
  </si>
  <si>
    <t>051Е100000</t>
  </si>
  <si>
    <t>Реализация мероприятий по содействию созданию в субъектах Российской Федерации новых мест в общеобразовательных организациях</t>
  </si>
  <si>
    <t>051Е155200</t>
  </si>
  <si>
    <t xml:space="preserve">Подпрограмма 2. "Школьное питание" </t>
  </si>
  <si>
    <t>0520000000</t>
  </si>
  <si>
    <t>Основное мероприятие 1. Организация бесплатного питания обучающихся муниципальных образовательных организаций</t>
  </si>
  <si>
    <t>0520100000</t>
  </si>
  <si>
    <t>Субсидия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</si>
  <si>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0520171040</t>
  </si>
  <si>
    <t>Обеспечение бесплатным питанием отдельных категорий обучающихся</t>
  </si>
  <si>
    <t>0520175320</t>
  </si>
  <si>
    <t>Софинансирование расходов на 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</si>
  <si>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05201S1040</t>
  </si>
  <si>
    <t>Дополнительное образование детей</t>
  </si>
  <si>
    <t>Подпрограмма 5. "Доступная среда в ЗАТО г. Североморск"</t>
  </si>
  <si>
    <t>0150000000</t>
  </si>
  <si>
    <t>Основное мероприятие 2. Улучшение доступности среды жизнедеятельности</t>
  </si>
  <si>
    <t>0150200000</t>
  </si>
  <si>
    <t>Реализация мероприятий в рамках государственной программы Российской Федерации "Доступная среда" на 2011 - 2020 годы</t>
  </si>
  <si>
    <t>01502L0270</t>
  </si>
  <si>
    <t xml:space="preserve">Муниципальная программа 2. "Развитие конкурентоспособной экономики ЗАТО г. Североморск" </t>
  </si>
  <si>
    <t xml:space="preserve">Подпрограмма 3. "Поддержка социально ориентированных некоммерческий организаций " </t>
  </si>
  <si>
    <t>0230000000</t>
  </si>
  <si>
    <t>Основное мероприятие 1. "Финансовая поддержка социально ориентированных некоммерческих организаций (на конкурсной основе)"</t>
  </si>
  <si>
    <t>0230100000</t>
  </si>
  <si>
    <t>Субсидии на оказание услуг в сфере дополнительного образования (на конкурсной основе)</t>
  </si>
  <si>
    <t>02301М0730</t>
  </si>
  <si>
    <t>Подпрограмма 1. "Совершенствование предоставления дополнительного образования детям в сфере культуры"</t>
  </si>
  <si>
    <t>0610000000</t>
  </si>
  <si>
    <t>Основное мероприятие 1. Обеспечение предоставления услуг  дополнительного образования детям в сфере культуры</t>
  </si>
  <si>
    <t>0610100000</t>
  </si>
  <si>
    <t>0610113060</t>
  </si>
  <si>
    <t>0610171100</t>
  </si>
  <si>
    <t>06101М0910</t>
  </si>
  <si>
    <t>06101М0920</t>
  </si>
  <si>
    <t>06101М0930</t>
  </si>
  <si>
    <t>06101М0940</t>
  </si>
  <si>
    <t>06101S1100</t>
  </si>
  <si>
    <t>Молодежная политика и оздоровление детей</t>
  </si>
  <si>
    <t xml:space="preserve">Подпрограмма 1. "Молодежь Североморска" </t>
  </si>
  <si>
    <t>0110000000</t>
  </si>
  <si>
    <t>Основное мероприятие 1. Обеспечение организации и проведения мероприятий в области молодежной политики</t>
  </si>
  <si>
    <t>0110100000</t>
  </si>
  <si>
    <t>01101М2990</t>
  </si>
  <si>
    <t xml:space="preserve">Подпрограмма 3. "Профилактика наркомании, алкоголизма и токсикомании в ЗАТО г. Североморск" </t>
  </si>
  <si>
    <t>0130000000</t>
  </si>
  <si>
    <t>Основное мероприятие 1. Формирование негативного отношения к потреблению наркотических средств и психотропных веществ, алкоголя, табакокурению</t>
  </si>
  <si>
    <t>0130100000</t>
  </si>
  <si>
    <t>01301М2990</t>
  </si>
  <si>
    <t xml:space="preserve">Подпрограмма 4. "Отдых и оздоровление детей" </t>
  </si>
  <si>
    <t>0540000000</t>
  </si>
  <si>
    <t>Основное мероприятие 1.  Организация и финансовое обеспечения отдыха и оздоровления детей</t>
  </si>
  <si>
    <t>0540100000</t>
  </si>
  <si>
    <t>Субсидия на организацию отдыха детей Мурманской области в муниципальных образовательных учреждениях</t>
  </si>
  <si>
    <t>0540171070</t>
  </si>
  <si>
    <t>Отдых и оздоровление детей в лагерях дневного пребывания, организованных на базе муниципальных учреждений</t>
  </si>
  <si>
    <t>05401М1230</t>
  </si>
  <si>
    <t>Организация и финансовое обеспечение трудовых бригад школьников</t>
  </si>
  <si>
    <t>05401М1250</t>
  </si>
  <si>
    <t>Отдых и оздоровление детей в оздоровительных организациях, расположенных на территории Мурманской области</t>
  </si>
  <si>
    <t>05401М2190</t>
  </si>
  <si>
    <t>Отдых и оздоровление детей за пределами Мурманской области</t>
  </si>
  <si>
    <t>05401М2240</t>
  </si>
  <si>
    <t>Софинансирование расходов на организацию отдыха детей Мурманской области в муниципальных образовательных учреждениях</t>
  </si>
  <si>
    <t>05401S1070</t>
  </si>
  <si>
    <t>Другие вопросы в области образования</t>
  </si>
  <si>
    <t>Муниципальная программа 5. "Развитие образования ЗАТО г. Североморск"</t>
  </si>
  <si>
    <t>Выплаты стипендий и премий одаренным детям и учащейся молодежи ЗАТО г. Североморск, добившихся высоких результатов</t>
  </si>
  <si>
    <t>05102М1100</t>
  </si>
  <si>
    <t>Организация и обеспечение деятельности территориальной психолого-медико-педагогической комиссии</t>
  </si>
  <si>
    <t>05102М1210</t>
  </si>
  <si>
    <t>Выявление и поддержка молодых талантов</t>
  </si>
  <si>
    <t>05102М1220</t>
  </si>
  <si>
    <t>Обновление содержания и технологий обучения, введение Федеральных государственных образовательных стандартов</t>
  </si>
  <si>
    <t>05102М1260</t>
  </si>
  <si>
    <t>Организация и проведения аттестационной экспертизы руководящих работников образовательных организаций</t>
  </si>
  <si>
    <t>05102М1710</t>
  </si>
  <si>
    <t>Основное мероприятие 5. Организация и обеспечение бухгалтерского учета в сфере образования</t>
  </si>
  <si>
    <t>0510500000</t>
  </si>
  <si>
    <t>0510513060</t>
  </si>
  <si>
    <t>05105М0910</t>
  </si>
  <si>
    <t>05105М0920</t>
  </si>
  <si>
    <t>05105М0930</t>
  </si>
  <si>
    <t>05105М0940</t>
  </si>
  <si>
    <t>05105М1010</t>
  </si>
  <si>
    <t>Основное мероприятие 6. Хозяйственно - эксплуатационное обеспечение деятельности муниципальных образовательных учреждений и учреждений образования</t>
  </si>
  <si>
    <t>0510600000</t>
  </si>
  <si>
    <t>0510613060</t>
  </si>
  <si>
    <t>05106М0910</t>
  </si>
  <si>
    <t>05106М0920</t>
  </si>
  <si>
    <t>05106М0930</t>
  </si>
  <si>
    <t>05106М0940</t>
  </si>
  <si>
    <t>Основное мероприятие 7. Информационно - методическое обеспечение образовательного процесса</t>
  </si>
  <si>
    <t>0510700000</t>
  </si>
  <si>
    <t>0510713060</t>
  </si>
  <si>
    <t>05107М0910</t>
  </si>
  <si>
    <t>05107М0920</t>
  </si>
  <si>
    <t>05107М0930</t>
  </si>
  <si>
    <t>05107М0940</t>
  </si>
  <si>
    <t>0520113060</t>
  </si>
  <si>
    <t>05201М0910</t>
  </si>
  <si>
    <t>05201М0920</t>
  </si>
  <si>
    <t>05201М0930</t>
  </si>
  <si>
    <t>05201М0940</t>
  </si>
  <si>
    <t xml:space="preserve">Муниципальная программа 6. "Культура ЗАТО г. Североморск" </t>
  </si>
  <si>
    <t xml:space="preserve">Подпрограмма 1. "Совершенствование предоставления дополнительного образования детям в сфере культуры" </t>
  </si>
  <si>
    <t>06101М1100</t>
  </si>
  <si>
    <t>Культура и кинематография</t>
  </si>
  <si>
    <t>Культура</t>
  </si>
  <si>
    <t>Субсидии на организацию и проведение массовых мероприятий в сфере культуры (на конкурсной основе)</t>
  </si>
  <si>
    <t>02301М6810</t>
  </si>
  <si>
    <t>Субсидии на организацию деятельности клубных формирований (на конкурсной основе)</t>
  </si>
  <si>
    <t>02301М6820</t>
  </si>
  <si>
    <t xml:space="preserve">Подпрограмма 2. "Совершенствование библиотечного, библиографического и информационного обслуживания пользователей" </t>
  </si>
  <si>
    <t>0620000000</t>
  </si>
  <si>
    <t>Основное мероприятие 1. Развитие библиотечного дела ЗАТО г. Североморск</t>
  </si>
  <si>
    <t>0620100000</t>
  </si>
  <si>
    <t>0620113060</t>
  </si>
  <si>
    <t>0620171100</t>
  </si>
  <si>
    <t>06201М0910</t>
  </si>
  <si>
    <t>06201М0920</t>
  </si>
  <si>
    <t>06201М0930</t>
  </si>
  <si>
    <t>06201М0940</t>
  </si>
  <si>
    <t>Комплектование книжных фондов муниципальных библиотек</t>
  </si>
  <si>
    <t>06201L5190</t>
  </si>
  <si>
    <t>06201S1100</t>
  </si>
  <si>
    <t xml:space="preserve">Подпрограмма 3. "Совершенствование организации досуга и развитие творческих способностей граждан" </t>
  </si>
  <si>
    <t>0630000000</t>
  </si>
  <si>
    <t>Основное мероприятие 1. Обеспечение развития творческого потенциала и организации досуга населения ЗАТО г. Североморск</t>
  </si>
  <si>
    <t>0630100000</t>
  </si>
  <si>
    <t>0630113060</t>
  </si>
  <si>
    <t>0630171100</t>
  </si>
  <si>
    <t>06301М0910</t>
  </si>
  <si>
    <t>06301М0920</t>
  </si>
  <si>
    <t>06301М0930</t>
  </si>
  <si>
    <t>06301М0940</t>
  </si>
  <si>
    <t>06301М1050</t>
  </si>
  <si>
    <t>06301S1100</t>
  </si>
  <si>
    <t>Основное мероприятие 2. " Укрепление материально-технической базы, ремонт и капитальный ремонт культурно-досуговых учреждений"</t>
  </si>
  <si>
    <t>0630200000</t>
  </si>
  <si>
    <t>06302М1010</t>
  </si>
  <si>
    <t>06302М1020</t>
  </si>
  <si>
    <t>Подпрограмма 4. "Совершенствование музейного обслуживания граждан"</t>
  </si>
  <si>
    <t>0640000000</t>
  </si>
  <si>
    <t>Основное мероприятие 1. " Формирование и обеспечение сохранности музейного фонда, организация публичного показа музейных предметов и музейных коллекций"</t>
  </si>
  <si>
    <t>0640100000</t>
  </si>
  <si>
    <t>0640113060</t>
  </si>
  <si>
    <t>0640171100</t>
  </si>
  <si>
    <t>06401М0910</t>
  </si>
  <si>
    <t>06401М0920</t>
  </si>
  <si>
    <t>06401М0930</t>
  </si>
  <si>
    <t>06401М0940</t>
  </si>
  <si>
    <t>06401М1050</t>
  </si>
  <si>
    <t>06401S1100</t>
  </si>
  <si>
    <t>Другие вопросы в области культуры и кинематографии</t>
  </si>
  <si>
    <t>06301М1100</t>
  </si>
  <si>
    <t>06401М1100</t>
  </si>
  <si>
    <t>Подпрограмма 5. "Сохранение, использование, популяризация и охрана объектов культурного наследия (памятников истории и культуры) ЗАТО г. Североморск"</t>
  </si>
  <si>
    <t xml:space="preserve">Подпрограмма 6. "Финансовое обеспечение, информационно - методическая и хозяйственная деятельность муниципальных учреждений, подведомственных Управлению культуры, спорта, молодежной политики и международных связей администрации ЗАТО г. Североморск" </t>
  </si>
  <si>
    <t>0660000000</t>
  </si>
  <si>
    <t>Основное мероприятие 1. Обеспечение ведения бухгалтерского учета и составления отчетности в муниципальных учреждениях в сфере культуры</t>
  </si>
  <si>
    <t>0660100000</t>
  </si>
  <si>
    <t>0660113060</t>
  </si>
  <si>
    <t>06601М0910</t>
  </si>
  <si>
    <t>06601М0920</t>
  </si>
  <si>
    <t>06601М0940</t>
  </si>
  <si>
    <t>Основное мероприятие 3. Информационно-методическая и хозяйственная деятельность</t>
  </si>
  <si>
    <t>0660300000</t>
  </si>
  <si>
    <t>0660313060</t>
  </si>
  <si>
    <t>0660371100</t>
  </si>
  <si>
    <t>06610371100</t>
  </si>
  <si>
    <t>06603М0910</t>
  </si>
  <si>
    <t>06603М0920</t>
  </si>
  <si>
    <t>06603М0930</t>
  </si>
  <si>
    <t>06603М0940</t>
  </si>
  <si>
    <t>06603S1100</t>
  </si>
  <si>
    <t>Социальная политика</t>
  </si>
  <si>
    <t>Пенсионное обеспечение</t>
  </si>
  <si>
    <t>Доплата к пенсиям муниципальных служащих</t>
  </si>
  <si>
    <t>01401М8900</t>
  </si>
  <si>
    <t>Социальное обеспечение населения</t>
  </si>
  <si>
    <t xml:space="preserve">Субвенция на возмещение расходов по гарантированному перечню услуг по погребению </t>
  </si>
  <si>
    <t>0460575230</t>
  </si>
  <si>
    <t xml:space="preserve">Подпрограмма 3. "Североморск - город без сирот" </t>
  </si>
  <si>
    <t>0530000000</t>
  </si>
  <si>
    <t>Основное мероприятие 2. Социальное обеспечение детей-сирот и детей, оставшихся без попечения родителей, лиц из их числа, проживающих в организациях, профилактика социального сиротства</t>
  </si>
  <si>
    <t>0530200000</t>
  </si>
  <si>
    <t>Субвенция на 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</si>
  <si>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0530275200</t>
  </si>
  <si>
    <t>Субвенция на организацию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</si>
  <si>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0530275210</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</si>
  <si>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</si>
  <si>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0530275250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</si>
  <si>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организации предоставления мер социальной поддержки по оплате жилого помещения и (или) коммунальных услуг</t>
  </si>
  <si>
    <t>9020075100</t>
  </si>
  <si>
    <t>Субвенция на реализацию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в части предоставления мер социальной поддержки по оплате жилого помещения и (или) коммунальных услуг отдельным категориям граждан</t>
  </si>
  <si>
    <t>9020075110</t>
  </si>
  <si>
    <t>Охрана семьи и детства</t>
  </si>
  <si>
    <t>Субвенция на 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</si>
  <si>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0510175360</t>
  </si>
  <si>
    <t>Субвенция на выплату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</si>
  <si>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0510175370</t>
  </si>
  <si>
    <t>Подпрограмма 3. "Североморск - город без сирот"</t>
  </si>
  <si>
    <t>Основное мероприятие 1. Социальная поддержка граждан, принявших на воспитание в семью детей-сирот и детей, оставшихся без попечения родителей</t>
  </si>
  <si>
    <t>0530100000</t>
  </si>
  <si>
    <t xml:space="preserve">Субвенция на содержание ребенка в семье опекуна (попечителя) и приемной семье, а также вознаграждение, причитающееся приемному родителю </t>
  </si>
  <si>
    <t>0530175340</t>
  </si>
  <si>
    <t>Субвенция на реализацию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</si>
  <si>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0530175350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</si>
  <si>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</si>
  <si>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0530175520</t>
  </si>
  <si>
    <t>Субвенции из областного бюджета на исполнение органами местного самоуправления муниципальных образований со статусом городского округа и муниципального района отдельных государственных полномочий по опеке и попечительству и иных полномочий в отношении совершеннолетних граждан</t>
  </si>
  <si>
    <t>9020075530</t>
  </si>
  <si>
    <t>Субвенции бюджетам муниципальных образований на осуществление государственных полномочий по образованию и деятельности комиссии по делам несовершеннолетних и защите их прав</t>
  </si>
  <si>
    <t>9020075560</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</si>
  <si>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</si>
  <si>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9020075570</t>
  </si>
  <si>
    <t>Другие вопросы в области социальной политики</t>
  </si>
  <si>
    <t>Обеспечение доступности объектов муниципальной инфраструктуры для маломобильных групп населения</t>
  </si>
  <si>
    <t>01502М2280</t>
  </si>
  <si>
    <t>Физическая культура и спорт</t>
  </si>
  <si>
    <t>Другие вопросы в области физической культуры и спорта</t>
  </si>
  <si>
    <t xml:space="preserve">Подпрограмма 2. "Развитие физической культуры и спорта и формирование здорового образа жизни в ЗАТО г. Североморск" </t>
  </si>
  <si>
    <t>0120000000</t>
  </si>
  <si>
    <t>Основное мероприятие 1. Обеспечение организации и проведения физкультурных мероприятий и массовых спортивных мероприятий</t>
  </si>
  <si>
    <t>0120100000</t>
  </si>
  <si>
    <t>01201М2990</t>
  </si>
  <si>
    <t>Региональный проект "Спорт-норма жизни"</t>
  </si>
  <si>
    <t>012P500000</t>
  </si>
  <si>
    <t>Субсидия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</si>
  <si>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012P571160</t>
  </si>
  <si>
    <t>Софинансирование расходов на подготовку основания и установку комплекта спортивно технологического оборудования для создания малых спортивных площадок (спортивных площадок ГТО)</t>
  </si>
  <si>
    <t>012P5S1160</t>
  </si>
  <si>
    <t>Субсидии на организацию и проведение мероприятий в сфере физической культуры и спорта (на конкурсной основе)</t>
  </si>
  <si>
    <t>02301М6110</t>
  </si>
  <si>
    <t>Средства массовой информации</t>
  </si>
  <si>
    <t>Телевидение и радиовещание</t>
  </si>
  <si>
    <t>Периодическая печать и издательства</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</si>
  <si>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</si>
  <si>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</si>
  <si>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"Управление муниципальным долгом"</t>
  </si>
  <si>
    <t>0710200000</t>
  </si>
  <si>
    <t>Процентные платежи по муниципальному долгу ЗАТО г. Североморск</t>
  </si>
  <si>
    <t>07102М2140</t>
  </si>
  <si>
    <t>Обслуживание государственного (муниципального ) долга</t>
  </si>
  <si>
    <t>ВСЕГО</t>
  </si>
  <si>
    <t xml:space="preserve"> Приложение № 5</t>
  </si>
  <si>
    <t>к Решению Совета депутатов ЗАТО г. Североморск</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</si>
</sst>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_р_._-;\-* #,##0.0_р_._-;_-* &quot;-&quot;??_р_._-;_-@_-"/>
    <numFmt numFmtId="165" formatCode="#,##0.0"/>
    <numFmt numFmtId="166" formatCode="_-* #,##0.00_р_._-;\-* #,##0.00_р_._-;_-* &quot;-&quot;??_р_._-;_-@_-"/>
  </numFmts>
  <fonts count="16" x14ac:knownFonts="1">
    <font>
      <sz val="11"/>
      <color theme="1"/>
      <name val="Calibri"/>
      <family val="2"/>
      <charset val="204"/>
      <scheme val="minor"/>
    </font>
    <font>
      <sz val="11"/>
      <color theme="1"/>
      <name val="Calibri"/>
      <family val="2"/>
      <charset val="204"/>
      <scheme val="minor"/>
    </font>
    <font>
      <sz val="11"/>
      <color rgb="FFFF0000"/>
      <name val="Calibri"/>
      <family val="2"/>
      <charset val="204"/>
      <scheme val="minor"/>
    </font>
    <font>
      <sz val="10"/>
      <name val="Times New Roman"/>
      <family val="1"/>
      <charset val="204"/>
    </font>
    <font>
      <b/>
      <sz val="10"/>
      <name val="Times New Roman"/>
      <family val="1"/>
      <charset val="204"/>
    </font>
    <font>
      <i/>
      <sz val="10"/>
      <name val="Times New Roman"/>
      <family val="1"/>
      <charset val="204"/>
    </font>
    <font>
      <b/>
      <sz val="10"/>
      <color rgb="FF000000"/>
      <name val="Arial Cyr"/>
      <family val="2"/>
    </font>
    <font>
      <sz val="10"/>
      <color rgb="FF000000"/>
      <name val="Arial Cyr"/>
      <family val="2"/>
    </font>
    <font>
      <sz val="9"/>
      <name val="Times New Roman"/>
      <family val="1"/>
      <charset val="204"/>
    </font>
    <font>
      <sz val="11"/>
      <name val="Calibri"/>
      <family val="2"/>
      <charset val="204"/>
      <scheme val="minor"/>
    </font>
    <font>
      <sz val="10"/>
      <color rgb="FF000000"/>
      <name val="Times New Roman"/>
      <family val="1"/>
      <charset val="204"/>
    </font>
    <font>
      <sz val="11"/>
      <color theme="1"/>
      <name val="Times New Roman"/>
      <family val="1"/>
      <charset val="204"/>
    </font>
    <font>
      <b/>
      <sz val="10"/>
      <color rgb="FF000000"/>
      <name val="Arial Cyr"/>
    </font>
    <font>
      <sz val="10"/>
      <color rgb="FF000000"/>
      <name val="Arial Cyr"/>
    </font>
    <font>
      <sz val="8"/>
      <color rgb="FF000000"/>
      <name val="Arial Cyr"/>
    </font>
    <font>
      <sz val="10"/>
      <name val="Arial Cyr"/>
      <charset val="204"/>
    </font>
  </fonts>
  <fills count="7">
    <fill>
      <patternFill patternType="none"/>
    </fill>
    <fill>
      <patternFill patternType="gray125"/>
    </fill>
    <fill>
      <patternFill patternType="solid">
        <fgColor rgb="FFFFFFCC"/>
      </patternFill>
    </fill>
    <fill>
      <patternFill patternType="solid">
        <fgColor theme="0"/>
        <bgColor indexed="64"/>
      </patternFill>
    </fill>
    <fill>
      <patternFill patternType="solid">
        <fgColor rgb="FFFFFF99"/>
      </patternFill>
    </fill>
    <fill>
      <patternFill patternType="solid">
        <fgColor rgb="FFCCFFFF"/>
      </patternFill>
    </fill>
    <fill>
      <patternFill patternType="solid">
        <fgColor indexed="65"/>
        <bgColor indexed="64"/>
      </patternFill>
    </fill>
  </fills>
  <borders count="8">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rgb="FF000000"/>
      </top>
      <bottom/>
      <diagonal/>
    </border>
    <border>
      <left style="thin">
        <color rgb="FF000000"/>
      </left>
      <right style="thin">
        <color rgb="FF000000"/>
      </right>
      <top/>
      <bottom style="thin">
        <color rgb="FF000000"/>
      </bottom>
      <diagonal/>
    </border>
  </borders>
  <cellStyleXfs count="22">
    <xf numFmtId="0" fontId="0" fillId="0" borderId="0"/>
    <xf numFmtId="166" fontId="1" fillId="0" borderId="0" applyFont="0" applyFill="0" applyBorder="0" applyAlignment="0" applyProtection="0"/>
    <xf numFmtId="9" fontId="1" fillId="0" borderId="0" applyFont="0" applyFill="0" applyBorder="0" applyAlignment="0" applyProtection="0"/>
    <xf numFmtId="0" fontId="6" fillId="0" borderId="1">
      <alignment vertical="top" wrapText="1"/>
    </xf>
    <xf numFmtId="49" fontId="7" fillId="0" borderId="1">
      <alignment horizontal="center" vertical="top" shrinkToFit="1"/>
    </xf>
    <xf numFmtId="49" fontId="7" fillId="0" borderId="1">
      <alignment horizontal="center" vertical="top" shrinkToFit="1"/>
    </xf>
    <xf numFmtId="0" fontId="6" fillId="0" borderId="1">
      <alignment vertical="top" wrapText="1"/>
    </xf>
    <xf numFmtId="0" fontId="10" fillId="0" borderId="0">
      <alignment vertical="top" wrapText="1"/>
    </xf>
    <xf numFmtId="4" fontId="12" fillId="4" borderId="6">
      <alignment horizontal="right" vertical="top" shrinkToFit="1"/>
    </xf>
    <xf numFmtId="4" fontId="12" fillId="5" borderId="6">
      <alignment horizontal="right" vertical="top" shrinkToFit="1"/>
    </xf>
    <xf numFmtId="4" fontId="12" fillId="4" borderId="1">
      <alignment horizontal="right" vertical="top" shrinkToFit="1"/>
    </xf>
    <xf numFmtId="4" fontId="12" fillId="2" borderId="1">
      <alignment horizontal="right" vertical="top" shrinkToFit="1"/>
    </xf>
    <xf numFmtId="4" fontId="6" fillId="4" borderId="6">
      <alignment horizontal="right" vertical="top" shrinkToFit="1"/>
    </xf>
    <xf numFmtId="0" fontId="13" fillId="0" borderId="1">
      <alignment horizontal="left" vertical="top" wrapText="1"/>
    </xf>
    <xf numFmtId="4" fontId="12" fillId="5" borderId="1">
      <alignment horizontal="right" vertical="top" shrinkToFit="1"/>
    </xf>
    <xf numFmtId="49" fontId="14" fillId="0" borderId="7">
      <alignment horizontal="center"/>
    </xf>
    <xf numFmtId="4" fontId="12" fillId="5" borderId="1">
      <alignment horizontal="right" vertical="top" shrinkToFit="1"/>
    </xf>
    <xf numFmtId="0" fontId="15" fillId="0" borderId="0"/>
    <xf numFmtId="0" fontId="15" fillId="6" borderId="0"/>
    <xf numFmtId="0" fontId="10" fillId="0" borderId="0">
      <alignment vertical="top" wrapText="1"/>
    </xf>
    <xf numFmtId="166" fontId="1" fillId="0" borderId="0" applyFont="0" applyFill="0" applyBorder="0" applyAlignment="0" applyProtection="0"/>
    <xf numFmtId="166" fontId="1" fillId="0" borderId="0" applyFont="0" applyFill="0" applyBorder="0" applyAlignment="0" applyProtection="0"/>
  </cellStyleXfs>
  <cellXfs count="69">
    <xf numFmtId="0" fontId="0" fillId="0" borderId="0" xfId="0"/>
    <xf numFmtId="0" fontId="3" fillId="0" borderId="0" xfId="0" applyFont="1"/>
    <xf numFmtId="0" fontId="3" fillId="0" borderId="0" xfId="0" applyFont="1" applyFill="1" applyAlignment="1">
      <alignment horizontal="right" vertical="center" wrapText="1"/>
    </xf>
    <xf numFmtId="166" fontId="3" fillId="0" borderId="0" xfId="0" applyNumberFormat="1" applyFont="1" applyFill="1" applyAlignment="1">
      <alignment horizontal="center" vertical="center" wrapText="1"/>
    </xf>
    <xf numFmtId="166" fontId="3" fillId="0" borderId="0" xfId="0" applyNumberFormat="1" applyFont="1" applyAlignment="1">
      <alignment horizontal="center" vertical="center"/>
    </xf>
    <xf numFmtId="166" fontId="3" fillId="0" borderId="0" xfId="0" applyNumberFormat="1" applyFont="1" applyBorder="1" applyAlignment="1">
      <alignment horizontal="center" vertical="center"/>
    </xf>
    <xf numFmtId="0" fontId="3" fillId="0" borderId="0" xfId="0" applyFont="1" applyFill="1" applyAlignment="1">
      <alignment horizontal="right" vertical="top" wrapText="1"/>
    </xf>
    <xf numFmtId="166" fontId="3" fillId="0" borderId="0" xfId="1" applyNumberFormat="1" applyFont="1" applyAlignment="1">
      <alignment horizontal="center" vertical="center"/>
    </xf>
    <xf numFmtId="0" fontId="0" fillId="0" borderId="0" xfId="0" applyFont="1"/>
    <xf numFmtId="49" fontId="3" fillId="0" borderId="2" xfId="0" applyNumberFormat="1" applyFont="1" applyFill="1" applyBorder="1" applyAlignment="1">
      <alignment horizontal="left" vertical="center" wrapText="1"/>
    </xf>
    <xf numFmtId="49" fontId="3" fillId="0" borderId="2" xfId="0"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166" fontId="3" fillId="0" borderId="2" xfId="1" applyNumberFormat="1" applyFont="1" applyBorder="1" applyAlignment="1">
      <alignment horizontal="center" vertical="center"/>
    </xf>
    <xf numFmtId="43" fontId="0" fillId="0" borderId="0" xfId="0" applyNumberFormat="1"/>
    <xf numFmtId="49" fontId="3" fillId="0" borderId="2" xfId="0" applyNumberFormat="1" applyFont="1" applyFill="1" applyBorder="1" applyAlignment="1">
      <alignment vertical="top" wrapText="1"/>
    </xf>
    <xf numFmtId="0" fontId="3" fillId="0" borderId="2" xfId="0" applyFont="1" applyFill="1" applyBorder="1" applyAlignment="1">
      <alignment horizontal="left" vertical="center" wrapText="1"/>
    </xf>
    <xf numFmtId="0" fontId="3" fillId="0" borderId="2" xfId="0" applyFont="1" applyFill="1" applyBorder="1" applyAlignment="1">
      <alignment vertical="top" wrapText="1"/>
    </xf>
    <xf numFmtId="166" fontId="3" fillId="0" borderId="2" xfId="2" applyNumberFormat="1" applyFont="1" applyBorder="1" applyAlignment="1">
      <alignment horizontal="center" vertical="center"/>
    </xf>
    <xf numFmtId="0" fontId="3" fillId="0" borderId="2" xfId="0" applyFont="1" applyFill="1" applyBorder="1" applyAlignment="1">
      <alignment horizontal="left" vertical="top" wrapText="1"/>
    </xf>
    <xf numFmtId="0" fontId="3" fillId="0" borderId="1" xfId="3" applyNumberFormat="1" applyFont="1" applyProtection="1">
      <alignment vertical="top" wrapText="1"/>
    </xf>
    <xf numFmtId="49" fontId="3" fillId="0" borderId="1" xfId="4" applyNumberFormat="1" applyFont="1" applyAlignment="1" applyProtection="1">
      <alignment horizontal="center" vertical="center" shrinkToFit="1"/>
    </xf>
    <xf numFmtId="0" fontId="3" fillId="0" borderId="2" xfId="0" applyFont="1" applyFill="1" applyBorder="1" applyAlignment="1">
      <alignment vertical="center" wrapText="1"/>
    </xf>
    <xf numFmtId="49" fontId="3" fillId="0" borderId="0" xfId="0" applyNumberFormat="1" applyFont="1" applyFill="1" applyBorder="1" applyAlignment="1">
      <alignment horizontal="center" vertical="center" wrapText="1"/>
    </xf>
    <xf numFmtId="49" fontId="3" fillId="0" borderId="1" xfId="5" applyNumberFormat="1" applyFont="1" applyFill="1" applyAlignment="1" applyProtection="1">
      <alignment horizontal="center" vertical="center" shrinkToFit="1"/>
    </xf>
    <xf numFmtId="0" fontId="3" fillId="0" borderId="1" xfId="6" applyNumberFormat="1" applyFont="1" applyFill="1" applyAlignment="1" applyProtection="1">
      <alignment horizontal="left" vertical="center" wrapText="1"/>
    </xf>
    <xf numFmtId="0" fontId="3" fillId="3" borderId="2" xfId="0" applyFont="1" applyFill="1" applyBorder="1" applyAlignment="1">
      <alignment vertical="center" wrapText="1"/>
    </xf>
    <xf numFmtId="166" fontId="3" fillId="0" borderId="2" xfId="1" applyNumberFormat="1" applyFont="1" applyFill="1" applyBorder="1" applyAlignment="1">
      <alignment horizontal="center" vertical="center"/>
    </xf>
    <xf numFmtId="43" fontId="0" fillId="0" borderId="0" xfId="0" applyNumberFormat="1" applyFill="1"/>
    <xf numFmtId="0" fontId="2" fillId="0" borderId="0" xfId="0" applyFont="1" applyFill="1"/>
    <xf numFmtId="0" fontId="3" fillId="0" borderId="1" xfId="6" applyNumberFormat="1" applyFont="1" applyFill="1" applyAlignment="1" applyProtection="1">
      <alignment horizontal="left" vertical="top" wrapText="1"/>
    </xf>
    <xf numFmtId="166" fontId="3" fillId="0" borderId="2" xfId="1" applyFont="1" applyBorder="1" applyAlignment="1">
      <alignment horizontal="center" vertical="center"/>
    </xf>
    <xf numFmtId="166" fontId="3" fillId="0" borderId="2" xfId="1" applyFont="1" applyBorder="1" applyAlignment="1">
      <alignment vertical="center"/>
    </xf>
    <xf numFmtId="0" fontId="8" fillId="0" borderId="4" xfId="0" applyFont="1" applyFill="1" applyBorder="1" applyAlignment="1">
      <alignment vertical="center" wrapText="1"/>
    </xf>
    <xf numFmtId="49" fontId="3" fillId="0" borderId="1" xfId="5" applyFont="1" applyAlignment="1">
      <alignment horizontal="center" vertical="center" shrinkToFit="1"/>
    </xf>
    <xf numFmtId="0" fontId="3" fillId="0" borderId="0" xfId="0" applyFont="1" applyFill="1" applyBorder="1" applyAlignment="1">
      <alignment horizontal="left" vertical="center" wrapText="1"/>
    </xf>
    <xf numFmtId="49" fontId="3" fillId="3" borderId="2"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1" xfId="3" applyNumberFormat="1" applyFont="1" applyFill="1" applyAlignment="1" applyProtection="1">
      <alignment horizontal="left" vertical="top" wrapText="1"/>
      <protection locked="0"/>
    </xf>
    <xf numFmtId="0" fontId="0" fillId="0" borderId="0" xfId="0" applyFill="1"/>
    <xf numFmtId="43" fontId="9" fillId="0" borderId="0" xfId="0" applyNumberFormat="1" applyFont="1"/>
    <xf numFmtId="0" fontId="9" fillId="0" borderId="0" xfId="0" applyFont="1"/>
    <xf numFmtId="0" fontId="3" fillId="0" borderId="0" xfId="0" applyFont="1" applyFill="1" applyBorder="1" applyAlignment="1">
      <alignment wrapText="1"/>
    </xf>
    <xf numFmtId="0" fontId="3" fillId="0" borderId="2" xfId="0" applyFont="1" applyFill="1" applyBorder="1" applyAlignment="1" applyProtection="1">
      <alignment vertical="center" wrapText="1" readingOrder="1"/>
      <protection locked="0"/>
    </xf>
    <xf numFmtId="0" fontId="0" fillId="0" borderId="0" xfId="0" applyBorder="1"/>
    <xf numFmtId="166" fontId="3" fillId="0" borderId="2" xfId="1" applyNumberFormat="1" applyFont="1" applyFill="1" applyBorder="1" applyAlignment="1">
      <alignment horizontal="center" vertical="center" wrapText="1"/>
    </xf>
    <xf numFmtId="0" fontId="3" fillId="0" borderId="5" xfId="0" applyFont="1" applyFill="1" applyBorder="1" applyAlignment="1">
      <alignment vertical="top" wrapText="1"/>
    </xf>
    <xf numFmtId="166" fontId="3" fillId="0" borderId="2" xfId="0" applyNumberFormat="1" applyFont="1" applyBorder="1" applyAlignment="1">
      <alignment horizontal="center" vertical="center"/>
    </xf>
    <xf numFmtId="166" fontId="0" fillId="0" borderId="0" xfId="0" applyNumberFormat="1"/>
    <xf numFmtId="49" fontId="3" fillId="0" borderId="0" xfId="0" applyNumberFormat="1" applyFont="1"/>
    <xf numFmtId="43" fontId="3" fillId="0" borderId="0" xfId="0" applyNumberFormat="1" applyFont="1"/>
    <xf numFmtId="166" fontId="3" fillId="0" borderId="0" xfId="0" applyNumberFormat="1" applyFont="1"/>
    <xf numFmtId="4" fontId="3" fillId="0" borderId="0" xfId="0" applyNumberFormat="1" applyFont="1"/>
    <xf numFmtId="164" fontId="11" fillId="0" borderId="0" xfId="0" applyNumberFormat="1" applyFont="1"/>
    <xf numFmtId="166" fontId="3" fillId="0" borderId="1" xfId="0" applyNumberFormat="1" applyFont="1" applyFill="1" applyBorder="1" applyAlignment="1">
      <alignment horizontal="center" vertical="center" wrapText="1"/>
    </xf>
    <xf numFmtId="166" fontId="3" fillId="0" borderId="3" xfId="0" applyNumberFormat="1" applyFont="1" applyFill="1" applyBorder="1" applyAlignment="1">
      <alignment horizontal="center" vertical="center" wrapText="1"/>
    </xf>
    <xf numFmtId="164" fontId="3" fillId="0" borderId="0" xfId="0" applyNumberFormat="1" applyFont="1" applyAlignment="1">
      <alignment horizontal="right" vertical="center"/>
    </xf>
    <xf numFmtId="165" fontId="3" fillId="0" borderId="0" xfId="0" applyNumberFormat="1" applyFont="1" applyFill="1" applyAlignment="1">
      <alignment horizontal="right" vertical="center"/>
    </xf>
    <xf numFmtId="165" fontId="3" fillId="0" borderId="0" xfId="0" applyNumberFormat="1" applyFont="1" applyBorder="1" applyAlignment="1">
      <alignment horizontal="right" wrapText="1"/>
    </xf>
    <xf numFmtId="0" fontId="3" fillId="0" borderId="0" xfId="0" applyFont="1" applyAlignment="1">
      <alignment horizontal="right" vertical="center" wrapText="1"/>
    </xf>
    <xf numFmtId="0" fontId="4" fillId="0" borderId="0" xfId="0" applyFont="1" applyFill="1" applyAlignment="1">
      <alignment horizontal="center" vertical="center" wrapText="1"/>
    </xf>
    <xf numFmtId="0" fontId="3" fillId="0" borderId="0" xfId="0" applyFont="1" applyFill="1" applyAlignment="1">
      <alignment horizontal="right" vertical="top" wrapText="1"/>
    </xf>
    <xf numFmtId="0" fontId="3" fillId="0" borderId="2" xfId="0" applyFont="1" applyBorder="1" applyAlignment="1">
      <alignment horizontal="center"/>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166" fontId="5" fillId="0" borderId="1" xfId="0" applyNumberFormat="1" applyFont="1" applyFill="1" applyBorder="1" applyAlignment="1">
      <alignment horizontal="center" vertical="center" wrapText="1"/>
    </xf>
    <xf numFmtId="166" fontId="5" fillId="0" borderId="3" xfId="0" applyNumberFormat="1" applyFont="1" applyFill="1" applyBorder="1" applyAlignment="1">
      <alignment horizontal="center" vertical="center" wrapText="1"/>
    </xf>
    <xf numFmtId="166" fontId="3" fillId="0" borderId="2" xfId="0" applyNumberFormat="1" applyFont="1" applyFill="1" applyBorder="1" applyAlignment="1">
      <alignment horizontal="center" vertical="center" wrapText="1"/>
    </xf>
    <xf numFmtId="166" fontId="3" fillId="0" borderId="2" xfId="1" applyNumberFormat="1" applyFont="1" applyFill="1" applyBorder="1" applyAlignment="1">
      <alignment horizontal="center" vertical="center" wrapText="1"/>
    </xf>
    <xf numFmtId="166" fontId="5" fillId="0" borderId="2" xfId="0" applyNumberFormat="1" applyFont="1" applyFill="1" applyBorder="1" applyAlignment="1">
      <alignment horizontal="center" vertical="center" wrapText="1"/>
    </xf>
  </cellXfs>
  <cellStyles count="22">
    <cellStyle name="xl29" xfId="8"/>
    <cellStyle name="xl30" xfId="9"/>
    <cellStyle name="xl31" xfId="4"/>
    <cellStyle name="xl33 2" xfId="6"/>
    <cellStyle name="xl34 2" xfId="5"/>
    <cellStyle name="xl35" xfId="10"/>
    <cellStyle name="xl36" xfId="11"/>
    <cellStyle name="xl37 2" xfId="12"/>
    <cellStyle name="xl39" xfId="13"/>
    <cellStyle name="xl40" xfId="3"/>
    <cellStyle name="xl41" xfId="14"/>
    <cellStyle name="xl45" xfId="15"/>
    <cellStyle name="xl64" xfId="16"/>
    <cellStyle name="Обычный" xfId="0" builtinId="0"/>
    <cellStyle name="Обычный 2" xfId="17"/>
    <cellStyle name="Обычный 3" xfId="18"/>
    <cellStyle name="Обычный 4" xfId="7"/>
    <cellStyle name="Обычный 4 2" xfId="19"/>
    <cellStyle name="Процентный" xfId="2" builtinId="5"/>
    <cellStyle name="Финансовый" xfId="1" builtinId="3"/>
    <cellStyle name="Финансовый 2" xfId="20"/>
    <cellStyle name="Финансовый 3"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64;&#1082;&#1086;&#1076;&#1072;%20&#1045;&#1040;/Documents/&#1059;&#1090;&#1086;&#1095;&#1085;&#1077;&#1085;&#1080;&#1103;%202019/&#1059;&#1090;&#1086;&#1095;&#1085;&#1077;&#1085;&#1080;&#1077;%208/&#1055;&#1088;&#1080;&#1083;&#1086;&#1078;&#1077;&#1085;&#1080;&#1103;%20&#1082;%20&#1056;&#1077;&#1096;&#1077;&#1085;&#1080;&#1102;%2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админ дох"/>
      <sheetName val="2.адм ИФ"/>
      <sheetName val="3.нормативы"/>
      <sheetName val="4.доходы"/>
      <sheetName val="4.1 доходы"/>
      <sheetName val="5. источники"/>
      <sheetName val="5.1 источники"/>
      <sheetName val="6. прогр заимс"/>
      <sheetName val="6.1 прогр заимс"/>
      <sheetName val="7.прогр гарант"/>
      <sheetName val="8. разд "/>
      <sheetName val="8.1 разд "/>
      <sheetName val="9.ведомства"/>
      <sheetName val="9.1 ведомства"/>
      <sheetName val="10.ЦСтатьи"/>
      <sheetName val="10.1 Цстатьи"/>
      <sheetName val="11 прогр"/>
      <sheetName val="11.1 прогр"/>
      <sheetName val="12. капстрой"/>
      <sheetName val="свод 2019"/>
      <sheetName val="свод 2019-2021"/>
      <sheetName val="КБК расх"/>
      <sheetName val="КБК дох"/>
      <sheetName val="резервн"/>
      <sheetName val="МБТ"/>
      <sheetName val="парам"/>
      <sheetName val="ГРБС"/>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7">
          <cell r="G17">
            <v>2471081.9899999998</v>
          </cell>
          <cell r="K17">
            <v>2471081.9899999998</v>
          </cell>
          <cell r="L17">
            <v>0</v>
          </cell>
        </row>
        <row r="19">
          <cell r="G19">
            <v>270000</v>
          </cell>
          <cell r="K19">
            <v>270000</v>
          </cell>
          <cell r="L19">
            <v>0</v>
          </cell>
        </row>
        <row r="20">
          <cell r="G20">
            <v>130000</v>
          </cell>
          <cell r="I20">
            <v>-50000</v>
          </cell>
          <cell r="K20">
            <v>80000</v>
          </cell>
          <cell r="L20">
            <v>0</v>
          </cell>
        </row>
        <row r="22">
          <cell r="G22">
            <v>100000</v>
          </cell>
          <cell r="K22">
            <v>100000</v>
          </cell>
          <cell r="L22">
            <v>0</v>
          </cell>
        </row>
        <row r="28">
          <cell r="G28">
            <v>245000</v>
          </cell>
          <cell r="I28">
            <v>0</v>
          </cell>
          <cell r="K28">
            <v>245000</v>
          </cell>
          <cell r="L28">
            <v>0</v>
          </cell>
        </row>
        <row r="29">
          <cell r="G29">
            <v>125000</v>
          </cell>
          <cell r="I29">
            <v>0</v>
          </cell>
          <cell r="K29">
            <v>125000</v>
          </cell>
          <cell r="L29">
            <v>0</v>
          </cell>
        </row>
        <row r="32">
          <cell r="G32">
            <v>150000</v>
          </cell>
          <cell r="K32">
            <v>150000</v>
          </cell>
          <cell r="L32">
            <v>0</v>
          </cell>
        </row>
        <row r="36">
          <cell r="G36">
            <v>1003358.89</v>
          </cell>
          <cell r="K36">
            <v>1003358.89</v>
          </cell>
          <cell r="L36">
            <v>0</v>
          </cell>
        </row>
        <row r="42">
          <cell r="G42">
            <v>42709551.009999998</v>
          </cell>
          <cell r="I42">
            <v>317649.17</v>
          </cell>
          <cell r="K42">
            <v>43027200.18</v>
          </cell>
          <cell r="L42">
            <v>0</v>
          </cell>
        </row>
        <row r="46">
          <cell r="G46">
            <v>787174.92</v>
          </cell>
          <cell r="I46">
            <v>0</v>
          </cell>
          <cell r="K46">
            <v>787174.92</v>
          </cell>
          <cell r="L46">
            <v>0</v>
          </cell>
        </row>
        <row r="51">
          <cell r="G51">
            <v>12080.64</v>
          </cell>
          <cell r="H51">
            <v>12080.64</v>
          </cell>
          <cell r="K51">
            <v>12080.64</v>
          </cell>
          <cell r="L51">
            <v>12080.64</v>
          </cell>
        </row>
        <row r="63">
          <cell r="G63">
            <v>0</v>
          </cell>
          <cell r="K63">
            <v>0</v>
          </cell>
          <cell r="L63">
            <v>0</v>
          </cell>
        </row>
        <row r="69">
          <cell r="G69">
            <v>617410</v>
          </cell>
          <cell r="K69">
            <v>617410</v>
          </cell>
          <cell r="L69">
            <v>0</v>
          </cell>
        </row>
        <row r="72">
          <cell r="G72">
            <v>259090</v>
          </cell>
          <cell r="K72">
            <v>259090</v>
          </cell>
          <cell r="L72">
            <v>0</v>
          </cell>
        </row>
        <row r="75">
          <cell r="G75">
            <v>130000</v>
          </cell>
          <cell r="K75">
            <v>130000</v>
          </cell>
          <cell r="L75">
            <v>0</v>
          </cell>
        </row>
        <row r="78">
          <cell r="G78">
            <v>854100</v>
          </cell>
          <cell r="I78">
            <v>0</v>
          </cell>
          <cell r="K78">
            <v>854100</v>
          </cell>
          <cell r="L78">
            <v>0</v>
          </cell>
        </row>
        <row r="85">
          <cell r="G85">
            <v>1120300</v>
          </cell>
          <cell r="I85">
            <v>-5000</v>
          </cell>
          <cell r="K85">
            <v>1115300</v>
          </cell>
          <cell r="L85">
            <v>0</v>
          </cell>
        </row>
        <row r="86">
          <cell r="G86">
            <v>0</v>
          </cell>
          <cell r="I86">
            <v>5000</v>
          </cell>
          <cell r="K86">
            <v>5000</v>
          </cell>
          <cell r="L86">
            <v>0</v>
          </cell>
        </row>
        <row r="96">
          <cell r="G96">
            <v>6000</v>
          </cell>
          <cell r="H96">
            <v>6000</v>
          </cell>
          <cell r="K96">
            <v>6000</v>
          </cell>
          <cell r="L96">
            <v>6000</v>
          </cell>
        </row>
        <row r="98">
          <cell r="G98">
            <v>476075.01000000007</v>
          </cell>
          <cell r="H98">
            <v>476075.01000000007</v>
          </cell>
          <cell r="K98">
            <v>476075.01000000007</v>
          </cell>
          <cell r="L98">
            <v>476075.01000000007</v>
          </cell>
        </row>
        <row r="99">
          <cell r="G99">
            <v>175258.99000000002</v>
          </cell>
          <cell r="H99">
            <v>175258.99000000002</v>
          </cell>
          <cell r="K99">
            <v>175258.99000000002</v>
          </cell>
          <cell r="L99">
            <v>175258.99000000002</v>
          </cell>
        </row>
        <row r="101">
          <cell r="K101">
            <v>0</v>
          </cell>
          <cell r="L101">
            <v>0</v>
          </cell>
        </row>
        <row r="102">
          <cell r="G102">
            <v>0</v>
          </cell>
          <cell r="K102">
            <v>0</v>
          </cell>
          <cell r="L102">
            <v>0</v>
          </cell>
        </row>
        <row r="105">
          <cell r="K105">
            <v>0</v>
          </cell>
          <cell r="L105">
            <v>0</v>
          </cell>
        </row>
        <row r="107">
          <cell r="G107">
            <v>508058.8</v>
          </cell>
          <cell r="K107">
            <v>508058.8</v>
          </cell>
          <cell r="L107">
            <v>0</v>
          </cell>
        </row>
        <row r="109">
          <cell r="G109">
            <v>1486348</v>
          </cell>
          <cell r="K109">
            <v>1486348</v>
          </cell>
          <cell r="L109">
            <v>0</v>
          </cell>
        </row>
        <row r="112">
          <cell r="G112">
            <v>0</v>
          </cell>
          <cell r="I112">
            <v>0</v>
          </cell>
          <cell r="K112">
            <v>0</v>
          </cell>
          <cell r="L112">
            <v>0</v>
          </cell>
        </row>
        <row r="116">
          <cell r="G116">
            <v>0</v>
          </cell>
          <cell r="I116">
            <v>0</v>
          </cell>
          <cell r="K116">
            <v>0</v>
          </cell>
          <cell r="L116">
            <v>0</v>
          </cell>
        </row>
        <row r="118">
          <cell r="G118">
            <v>0</v>
          </cell>
          <cell r="K118">
            <v>0</v>
          </cell>
          <cell r="L118">
            <v>0</v>
          </cell>
        </row>
        <row r="120">
          <cell r="G120">
            <v>0</v>
          </cell>
          <cell r="K120">
            <v>0</v>
          </cell>
          <cell r="L120">
            <v>0</v>
          </cell>
        </row>
        <row r="122">
          <cell r="G122">
            <v>0</v>
          </cell>
          <cell r="K122">
            <v>0</v>
          </cell>
          <cell r="L122">
            <v>0</v>
          </cell>
        </row>
        <row r="124">
          <cell r="G124">
            <v>0</v>
          </cell>
          <cell r="K124">
            <v>0</v>
          </cell>
          <cell r="L124">
            <v>0</v>
          </cell>
        </row>
        <row r="126">
          <cell r="G126">
            <v>0</v>
          </cell>
          <cell r="K126">
            <v>0</v>
          </cell>
          <cell r="L126">
            <v>0</v>
          </cell>
        </row>
        <row r="128">
          <cell r="G128">
            <v>0</v>
          </cell>
          <cell r="K128">
            <v>0</v>
          </cell>
          <cell r="L128">
            <v>0</v>
          </cell>
        </row>
        <row r="136">
          <cell r="G136">
            <v>4267994.96</v>
          </cell>
          <cell r="H136">
            <v>4267994.96</v>
          </cell>
          <cell r="K136">
            <v>4267994.96</v>
          </cell>
          <cell r="L136">
            <v>4267994.96</v>
          </cell>
        </row>
        <row r="137">
          <cell r="G137">
            <v>99480.04</v>
          </cell>
          <cell r="H137">
            <v>99480.04</v>
          </cell>
          <cell r="K137">
            <v>99480.04</v>
          </cell>
          <cell r="L137">
            <v>99480.04</v>
          </cell>
        </row>
        <row r="145">
          <cell r="G145">
            <v>0</v>
          </cell>
          <cell r="I145">
            <v>0</v>
          </cell>
          <cell r="K145">
            <v>0</v>
          </cell>
          <cell r="L145">
            <v>0</v>
          </cell>
        </row>
        <row r="147">
          <cell r="G147">
            <v>0</v>
          </cell>
          <cell r="I147">
            <v>0</v>
          </cell>
          <cell r="K147">
            <v>0</v>
          </cell>
          <cell r="L147">
            <v>0</v>
          </cell>
        </row>
        <row r="148">
          <cell r="G148">
            <v>0</v>
          </cell>
          <cell r="I148">
            <v>0</v>
          </cell>
          <cell r="K148">
            <v>0</v>
          </cell>
          <cell r="L148">
            <v>0</v>
          </cell>
        </row>
        <row r="149">
          <cell r="G149">
            <v>0</v>
          </cell>
          <cell r="I149">
            <v>0</v>
          </cell>
          <cell r="K149">
            <v>0</v>
          </cell>
          <cell r="L149">
            <v>0</v>
          </cell>
        </row>
        <row r="155">
          <cell r="G155">
            <v>0</v>
          </cell>
          <cell r="I155">
            <v>0</v>
          </cell>
          <cell r="K155">
            <v>0</v>
          </cell>
          <cell r="L155">
            <v>0</v>
          </cell>
        </row>
        <row r="158">
          <cell r="G158">
            <v>0</v>
          </cell>
          <cell r="I158">
            <v>0</v>
          </cell>
          <cell r="K158">
            <v>0</v>
          </cell>
          <cell r="L158">
            <v>0</v>
          </cell>
        </row>
        <row r="163">
          <cell r="G163">
            <v>0</v>
          </cell>
          <cell r="I163">
            <v>0</v>
          </cell>
          <cell r="K163">
            <v>0</v>
          </cell>
          <cell r="L163">
            <v>0</v>
          </cell>
        </row>
        <row r="166">
          <cell r="G166">
            <v>50000</v>
          </cell>
          <cell r="K166">
            <v>50000</v>
          </cell>
          <cell r="L166">
            <v>0</v>
          </cell>
        </row>
        <row r="172">
          <cell r="G172">
            <v>0</v>
          </cell>
          <cell r="I172">
            <v>0</v>
          </cell>
          <cell r="K172">
            <v>0</v>
          </cell>
          <cell r="L172">
            <v>0</v>
          </cell>
        </row>
        <row r="175">
          <cell r="G175">
            <v>10000</v>
          </cell>
          <cell r="K175">
            <v>10000</v>
          </cell>
          <cell r="L175">
            <v>0</v>
          </cell>
        </row>
        <row r="178">
          <cell r="G178">
            <v>30000</v>
          </cell>
          <cell r="K178">
            <v>30000</v>
          </cell>
          <cell r="L178">
            <v>0</v>
          </cell>
        </row>
        <row r="185">
          <cell r="G185">
            <v>2943.58</v>
          </cell>
          <cell r="H185">
            <v>2943.58</v>
          </cell>
          <cell r="I185">
            <v>0</v>
          </cell>
          <cell r="J185">
            <v>0</v>
          </cell>
          <cell r="K185">
            <v>2943.58</v>
          </cell>
          <cell r="L185">
            <v>2943.58</v>
          </cell>
        </row>
        <row r="187">
          <cell r="G187">
            <v>1677.42</v>
          </cell>
          <cell r="I187">
            <v>0</v>
          </cell>
          <cell r="K187">
            <v>1677.42</v>
          </cell>
          <cell r="L187">
            <v>0</v>
          </cell>
        </row>
        <row r="191">
          <cell r="G191">
            <v>750000</v>
          </cell>
          <cell r="K191">
            <v>750000</v>
          </cell>
          <cell r="L191">
            <v>0</v>
          </cell>
        </row>
        <row r="195">
          <cell r="G195">
            <v>21132217.539999999</v>
          </cell>
          <cell r="K195">
            <v>21132217.539999999</v>
          </cell>
          <cell r="L195">
            <v>0</v>
          </cell>
        </row>
        <row r="197">
          <cell r="G197">
            <v>307921.68</v>
          </cell>
          <cell r="K197">
            <v>307921.68</v>
          </cell>
          <cell r="L197">
            <v>0</v>
          </cell>
        </row>
        <row r="199">
          <cell r="G199">
            <v>1366652.15</v>
          </cell>
          <cell r="K199">
            <v>1366652.15</v>
          </cell>
          <cell r="L199">
            <v>0</v>
          </cell>
        </row>
        <row r="201">
          <cell r="G201">
            <v>1317785.7</v>
          </cell>
          <cell r="K201">
            <v>1317785.7</v>
          </cell>
          <cell r="L201">
            <v>0</v>
          </cell>
        </row>
        <row r="203">
          <cell r="G203">
            <v>71000</v>
          </cell>
          <cell r="I203">
            <v>0</v>
          </cell>
          <cell r="K203">
            <v>71000</v>
          </cell>
          <cell r="L203">
            <v>0</v>
          </cell>
        </row>
        <row r="209">
          <cell r="G209">
            <v>72753</v>
          </cell>
          <cell r="K209">
            <v>72753</v>
          </cell>
          <cell r="L209">
            <v>0</v>
          </cell>
        </row>
        <row r="217">
          <cell r="G217">
            <v>56423.53</v>
          </cell>
          <cell r="K217">
            <v>56423.53</v>
          </cell>
          <cell r="L217">
            <v>0</v>
          </cell>
        </row>
        <row r="218">
          <cell r="G218">
            <v>3576.47</v>
          </cell>
          <cell r="K218">
            <v>3576.47</v>
          </cell>
          <cell r="L218">
            <v>0</v>
          </cell>
        </row>
        <row r="221">
          <cell r="G221">
            <v>347454.55</v>
          </cell>
          <cell r="H221">
            <v>347454.55</v>
          </cell>
          <cell r="K221">
            <v>347454.55</v>
          </cell>
          <cell r="L221">
            <v>347454.55</v>
          </cell>
        </row>
        <row r="226">
          <cell r="G226">
            <v>198000</v>
          </cell>
          <cell r="K226">
            <v>198000</v>
          </cell>
          <cell r="L226">
            <v>0</v>
          </cell>
        </row>
        <row r="230">
          <cell r="G230">
            <v>100000</v>
          </cell>
          <cell r="K230">
            <v>100000</v>
          </cell>
          <cell r="L230">
            <v>0</v>
          </cell>
        </row>
        <row r="234">
          <cell r="G234">
            <v>43813</v>
          </cell>
          <cell r="H234">
            <v>43813</v>
          </cell>
          <cell r="K234">
            <v>43813</v>
          </cell>
          <cell r="L234">
            <v>43813</v>
          </cell>
        </row>
        <row r="238">
          <cell r="G238">
            <v>1436685</v>
          </cell>
          <cell r="I238">
            <v>0</v>
          </cell>
          <cell r="K238">
            <v>1436685</v>
          </cell>
          <cell r="L238">
            <v>0</v>
          </cell>
        </row>
        <row r="240">
          <cell r="G240">
            <v>2372315</v>
          </cell>
          <cell r="K240">
            <v>2372315</v>
          </cell>
          <cell r="L240">
            <v>0</v>
          </cell>
        </row>
        <row r="262">
          <cell r="G262">
            <v>0</v>
          </cell>
          <cell r="H262">
            <v>0</v>
          </cell>
          <cell r="K262">
            <v>0</v>
          </cell>
          <cell r="L262">
            <v>0</v>
          </cell>
        </row>
        <row r="266">
          <cell r="G266">
            <v>0</v>
          </cell>
          <cell r="K266">
            <v>0</v>
          </cell>
          <cell r="L266">
            <v>0</v>
          </cell>
        </row>
        <row r="269">
          <cell r="G269">
            <v>0</v>
          </cell>
          <cell r="H269">
            <v>0</v>
          </cell>
          <cell r="K269">
            <v>0</v>
          </cell>
          <cell r="L269">
            <v>0</v>
          </cell>
        </row>
        <row r="275">
          <cell r="G275">
            <v>0</v>
          </cell>
          <cell r="H275">
            <v>0</v>
          </cell>
          <cell r="I275">
            <v>0</v>
          </cell>
          <cell r="J275">
            <v>0</v>
          </cell>
          <cell r="K275">
            <v>0</v>
          </cell>
          <cell r="L275">
            <v>0</v>
          </cell>
        </row>
        <row r="279">
          <cell r="G279">
            <v>0</v>
          </cell>
          <cell r="I279">
            <v>0</v>
          </cell>
          <cell r="K279">
            <v>0</v>
          </cell>
          <cell r="L279">
            <v>0</v>
          </cell>
        </row>
        <row r="284">
          <cell r="G284">
            <v>0</v>
          </cell>
          <cell r="H284">
            <v>0</v>
          </cell>
          <cell r="I284">
            <v>0</v>
          </cell>
          <cell r="J284">
            <v>0</v>
          </cell>
          <cell r="K284">
            <v>0</v>
          </cell>
          <cell r="L284">
            <v>0</v>
          </cell>
        </row>
        <row r="290">
          <cell r="G290">
            <v>0</v>
          </cell>
          <cell r="I290">
            <v>0</v>
          </cell>
          <cell r="K290">
            <v>0</v>
          </cell>
          <cell r="L290">
            <v>0</v>
          </cell>
        </row>
        <row r="291">
          <cell r="G291">
            <v>83980</v>
          </cell>
          <cell r="I291">
            <v>0</v>
          </cell>
          <cell r="K291">
            <v>83980</v>
          </cell>
          <cell r="L291">
            <v>0</v>
          </cell>
        </row>
        <row r="296">
          <cell r="G296">
            <v>46879.98</v>
          </cell>
          <cell r="I296">
            <v>0</v>
          </cell>
          <cell r="K296">
            <v>46879.98</v>
          </cell>
          <cell r="L296">
            <v>0</v>
          </cell>
        </row>
        <row r="303">
          <cell r="G303">
            <v>0</v>
          </cell>
          <cell r="I303">
            <v>0</v>
          </cell>
          <cell r="K303">
            <v>0</v>
          </cell>
          <cell r="L303">
            <v>0</v>
          </cell>
        </row>
        <row r="310">
          <cell r="G310">
            <v>5519040</v>
          </cell>
          <cell r="I310">
            <v>0</v>
          </cell>
          <cell r="K310">
            <v>5519040</v>
          </cell>
          <cell r="L310">
            <v>0</v>
          </cell>
        </row>
        <row r="315">
          <cell r="G315">
            <v>61900</v>
          </cell>
          <cell r="H315">
            <v>61900</v>
          </cell>
          <cell r="K315">
            <v>61900</v>
          </cell>
          <cell r="L315">
            <v>61900</v>
          </cell>
        </row>
        <row r="317">
          <cell r="G317">
            <v>10908800</v>
          </cell>
          <cell r="H317">
            <v>10908800</v>
          </cell>
          <cell r="I317">
            <v>593700</v>
          </cell>
          <cell r="J317">
            <v>593700</v>
          </cell>
          <cell r="K317">
            <v>11502500</v>
          </cell>
          <cell r="L317">
            <v>11502500</v>
          </cell>
        </row>
        <row r="322">
          <cell r="G322">
            <v>336700</v>
          </cell>
          <cell r="H322">
            <v>336700</v>
          </cell>
          <cell r="K322">
            <v>336700</v>
          </cell>
          <cell r="L322">
            <v>336700</v>
          </cell>
        </row>
        <row r="324">
          <cell r="G324">
            <v>1731574.07</v>
          </cell>
          <cell r="H324">
            <v>1731574.07</v>
          </cell>
          <cell r="K324">
            <v>1731574.07</v>
          </cell>
          <cell r="L324">
            <v>1731574.07</v>
          </cell>
        </row>
        <row r="325">
          <cell r="G325">
            <v>88425.93</v>
          </cell>
          <cell r="H325">
            <v>88425.93</v>
          </cell>
          <cell r="K325">
            <v>88425.93</v>
          </cell>
          <cell r="L325">
            <v>88425.93</v>
          </cell>
        </row>
        <row r="339">
          <cell r="G339">
            <v>0</v>
          </cell>
          <cell r="I339">
            <v>0</v>
          </cell>
          <cell r="K339">
            <v>0</v>
          </cell>
          <cell r="L339">
            <v>0</v>
          </cell>
        </row>
        <row r="340">
          <cell r="G340">
            <v>839484.2</v>
          </cell>
          <cell r="I340">
            <v>0</v>
          </cell>
          <cell r="K340">
            <v>839484.2</v>
          </cell>
          <cell r="L340">
            <v>0</v>
          </cell>
        </row>
        <row r="345">
          <cell r="G345">
            <v>613700</v>
          </cell>
          <cell r="K345">
            <v>613700</v>
          </cell>
          <cell r="L345">
            <v>0</v>
          </cell>
        </row>
        <row r="355">
          <cell r="G355">
            <v>0</v>
          </cell>
          <cell r="I355">
            <v>0</v>
          </cell>
          <cell r="K355">
            <v>0</v>
          </cell>
          <cell r="L355">
            <v>0</v>
          </cell>
        </row>
        <row r="359">
          <cell r="G359">
            <v>0</v>
          </cell>
          <cell r="I359">
            <v>0</v>
          </cell>
          <cell r="K359">
            <v>0</v>
          </cell>
          <cell r="L359">
            <v>0</v>
          </cell>
        </row>
        <row r="361">
          <cell r="G361">
            <v>0</v>
          </cell>
          <cell r="I361">
            <v>0</v>
          </cell>
          <cell r="K361">
            <v>0</v>
          </cell>
          <cell r="L361">
            <v>0</v>
          </cell>
        </row>
        <row r="368">
          <cell r="G368">
            <v>0</v>
          </cell>
          <cell r="I368">
            <v>0</v>
          </cell>
          <cell r="K368">
            <v>0</v>
          </cell>
          <cell r="L368">
            <v>0</v>
          </cell>
        </row>
        <row r="372">
          <cell r="G372">
            <v>0</v>
          </cell>
          <cell r="I372">
            <v>0</v>
          </cell>
          <cell r="K372">
            <v>0</v>
          </cell>
          <cell r="L372">
            <v>0</v>
          </cell>
        </row>
        <row r="374">
          <cell r="G374">
            <v>0</v>
          </cell>
          <cell r="I374">
            <v>0</v>
          </cell>
          <cell r="K374">
            <v>0</v>
          </cell>
          <cell r="L374">
            <v>0</v>
          </cell>
        </row>
        <row r="376">
          <cell r="G376">
            <v>0</v>
          </cell>
          <cell r="I376">
            <v>0</v>
          </cell>
          <cell r="K376">
            <v>0</v>
          </cell>
          <cell r="L376">
            <v>0</v>
          </cell>
        </row>
        <row r="378">
          <cell r="G378">
            <v>0</v>
          </cell>
          <cell r="I378">
            <v>0</v>
          </cell>
          <cell r="K378">
            <v>0</v>
          </cell>
          <cell r="L378">
            <v>0</v>
          </cell>
        </row>
        <row r="401">
          <cell r="G401">
            <v>343000</v>
          </cell>
          <cell r="I401">
            <v>-130000</v>
          </cell>
          <cell r="K401">
            <v>213000</v>
          </cell>
          <cell r="L401">
            <v>0</v>
          </cell>
        </row>
        <row r="402">
          <cell r="G402">
            <v>210000</v>
          </cell>
          <cell r="I402">
            <v>60000</v>
          </cell>
          <cell r="K402">
            <v>270000</v>
          </cell>
          <cell r="L402">
            <v>0</v>
          </cell>
        </row>
        <row r="405">
          <cell r="G405">
            <v>0</v>
          </cell>
          <cell r="K405">
            <v>0</v>
          </cell>
          <cell r="L405">
            <v>0</v>
          </cell>
        </row>
        <row r="408">
          <cell r="G408">
            <v>532800</v>
          </cell>
          <cell r="I408">
            <v>0</v>
          </cell>
          <cell r="K408">
            <v>532800</v>
          </cell>
          <cell r="L408">
            <v>0</v>
          </cell>
        </row>
        <row r="413">
          <cell r="G413">
            <v>18425325.359999999</v>
          </cell>
          <cell r="I413">
            <v>127500</v>
          </cell>
          <cell r="K413">
            <v>18552825.359999999</v>
          </cell>
          <cell r="L413">
            <v>0</v>
          </cell>
        </row>
        <row r="423">
          <cell r="G423">
            <v>3000000</v>
          </cell>
          <cell r="K423">
            <v>3000000</v>
          </cell>
          <cell r="L423">
            <v>0</v>
          </cell>
        </row>
        <row r="429">
          <cell r="G429">
            <v>274525.64</v>
          </cell>
          <cell r="I429">
            <v>-22656.400000000001</v>
          </cell>
          <cell r="K429">
            <v>251869.24000000002</v>
          </cell>
          <cell r="L429">
            <v>0</v>
          </cell>
        </row>
        <row r="434">
          <cell r="G434">
            <v>413000</v>
          </cell>
          <cell r="I434">
            <v>0</v>
          </cell>
          <cell r="K434">
            <v>413000</v>
          </cell>
          <cell r="L434">
            <v>0</v>
          </cell>
        </row>
        <row r="437">
          <cell r="G437">
            <v>29500</v>
          </cell>
          <cell r="K437">
            <v>29500</v>
          </cell>
          <cell r="L437">
            <v>0</v>
          </cell>
        </row>
        <row r="440">
          <cell r="G440">
            <v>42000</v>
          </cell>
          <cell r="K440">
            <v>42000</v>
          </cell>
          <cell r="L440">
            <v>0</v>
          </cell>
        </row>
        <row r="443">
          <cell r="G443">
            <v>350400</v>
          </cell>
          <cell r="I443">
            <v>0</v>
          </cell>
          <cell r="K443">
            <v>350400</v>
          </cell>
          <cell r="L443">
            <v>0</v>
          </cell>
        </row>
        <row r="447">
          <cell r="G447">
            <v>267600</v>
          </cell>
          <cell r="K447">
            <v>267600</v>
          </cell>
          <cell r="L447">
            <v>0</v>
          </cell>
        </row>
        <row r="448">
          <cell r="G448">
            <v>1600</v>
          </cell>
          <cell r="K448">
            <v>1600</v>
          </cell>
          <cell r="L448">
            <v>0</v>
          </cell>
        </row>
        <row r="455">
          <cell r="G455">
            <v>24426534.100000001</v>
          </cell>
          <cell r="I455">
            <v>-23136464.73</v>
          </cell>
          <cell r="K455">
            <v>1290069.370000001</v>
          </cell>
          <cell r="L455">
            <v>0</v>
          </cell>
        </row>
        <row r="461">
          <cell r="G461">
            <v>2242759.44</v>
          </cell>
          <cell r="K461">
            <v>2242759.44</v>
          </cell>
          <cell r="L461">
            <v>0</v>
          </cell>
        </row>
        <row r="462">
          <cell r="G462">
            <v>57650</v>
          </cell>
          <cell r="K462">
            <v>57650</v>
          </cell>
          <cell r="L462">
            <v>0</v>
          </cell>
        </row>
        <row r="467">
          <cell r="G467">
            <v>675950.64</v>
          </cell>
          <cell r="K467">
            <v>675950.64</v>
          </cell>
          <cell r="L467">
            <v>0</v>
          </cell>
        </row>
        <row r="468">
          <cell r="G468">
            <v>101185.36</v>
          </cell>
          <cell r="K468">
            <v>101185.36</v>
          </cell>
          <cell r="L468">
            <v>0</v>
          </cell>
        </row>
        <row r="475">
          <cell r="G475">
            <v>17214692.940000001</v>
          </cell>
          <cell r="I475">
            <v>0</v>
          </cell>
          <cell r="K475">
            <v>17214692.940000001</v>
          </cell>
          <cell r="L475">
            <v>0</v>
          </cell>
        </row>
        <row r="483">
          <cell r="G483">
            <v>25000</v>
          </cell>
          <cell r="I483">
            <v>-770</v>
          </cell>
          <cell r="K483">
            <v>24230</v>
          </cell>
          <cell r="L483">
            <v>0</v>
          </cell>
        </row>
        <row r="484">
          <cell r="G484">
            <v>25000</v>
          </cell>
          <cell r="I484">
            <v>770</v>
          </cell>
          <cell r="K484">
            <v>25770</v>
          </cell>
          <cell r="L484">
            <v>0</v>
          </cell>
        </row>
        <row r="487">
          <cell r="K487">
            <v>0</v>
          </cell>
          <cell r="L487">
            <v>0</v>
          </cell>
        </row>
        <row r="491">
          <cell r="G491">
            <v>5183429.1100000003</v>
          </cell>
          <cell r="K491">
            <v>5183429.1100000003</v>
          </cell>
          <cell r="L491">
            <v>0</v>
          </cell>
        </row>
        <row r="499">
          <cell r="G499">
            <v>0</v>
          </cell>
          <cell r="K499">
            <v>0</v>
          </cell>
          <cell r="L499">
            <v>0</v>
          </cell>
        </row>
        <row r="500">
          <cell r="G500">
            <v>52026.33</v>
          </cell>
          <cell r="I500">
            <v>22656.400000000001</v>
          </cell>
          <cell r="K500">
            <v>74682.73000000001</v>
          </cell>
          <cell r="L500">
            <v>0</v>
          </cell>
        </row>
        <row r="505">
          <cell r="G505">
            <v>290000</v>
          </cell>
          <cell r="K505">
            <v>290000</v>
          </cell>
          <cell r="L505">
            <v>0</v>
          </cell>
        </row>
        <row r="509">
          <cell r="G509">
            <v>46000</v>
          </cell>
          <cell r="I509">
            <v>4000</v>
          </cell>
          <cell r="K509">
            <v>50000</v>
          </cell>
          <cell r="L509">
            <v>0</v>
          </cell>
        </row>
        <row r="510">
          <cell r="G510">
            <v>4000</v>
          </cell>
          <cell r="I510">
            <v>-4000</v>
          </cell>
          <cell r="K510">
            <v>0</v>
          </cell>
          <cell r="L510">
            <v>0</v>
          </cell>
        </row>
        <row r="520">
          <cell r="G520">
            <v>363785</v>
          </cell>
          <cell r="H520">
            <v>363785</v>
          </cell>
          <cell r="I520">
            <v>0</v>
          </cell>
          <cell r="J520">
            <v>0</v>
          </cell>
          <cell r="K520">
            <v>363785</v>
          </cell>
          <cell r="L520">
            <v>363785</v>
          </cell>
        </row>
        <row r="527">
          <cell r="G527">
            <v>10000000</v>
          </cell>
          <cell r="I527">
            <v>3019936.2</v>
          </cell>
          <cell r="K527">
            <v>13019936.199999999</v>
          </cell>
          <cell r="L527">
            <v>0</v>
          </cell>
        </row>
        <row r="529">
          <cell r="G529">
            <v>21945883.690000001</v>
          </cell>
          <cell r="H529">
            <v>21945883.690000001</v>
          </cell>
          <cell r="I529">
            <v>4280400</v>
          </cell>
          <cell r="J529">
            <v>4280400</v>
          </cell>
          <cell r="K529">
            <v>26226283.690000001</v>
          </cell>
          <cell r="L529">
            <v>26226283.690000001</v>
          </cell>
        </row>
        <row r="531">
          <cell r="G531">
            <v>413263200</v>
          </cell>
          <cell r="H531">
            <v>413263200</v>
          </cell>
          <cell r="I531">
            <v>18923100</v>
          </cell>
          <cell r="J531">
            <v>18923100</v>
          </cell>
          <cell r="K531">
            <v>432186300</v>
          </cell>
          <cell r="L531">
            <v>432186300</v>
          </cell>
        </row>
        <row r="533">
          <cell r="G533">
            <v>173414680.91999999</v>
          </cell>
          <cell r="I533">
            <v>-4510624</v>
          </cell>
          <cell r="K533">
            <v>168904056.91999999</v>
          </cell>
          <cell r="L533">
            <v>0</v>
          </cell>
        </row>
        <row r="535">
          <cell r="G535">
            <v>15897036.140000001</v>
          </cell>
          <cell r="I535">
            <v>-1433872.96</v>
          </cell>
          <cell r="K535">
            <v>14463163.18</v>
          </cell>
          <cell r="L535">
            <v>0</v>
          </cell>
        </row>
        <row r="537">
          <cell r="G537">
            <v>57185655.060000002</v>
          </cell>
          <cell r="I537">
            <v>299657.89</v>
          </cell>
          <cell r="K537">
            <v>57485312.950000003</v>
          </cell>
          <cell r="L537">
            <v>0</v>
          </cell>
        </row>
        <row r="539">
          <cell r="G539">
            <v>60322378.399999999</v>
          </cell>
          <cell r="I539">
            <v>2334215.0700000003</v>
          </cell>
          <cell r="K539">
            <v>62656593.469999999</v>
          </cell>
          <cell r="L539">
            <v>0</v>
          </cell>
        </row>
        <row r="541">
          <cell r="G541">
            <v>12506053.029999999</v>
          </cell>
          <cell r="I541">
            <v>2439224</v>
          </cell>
          <cell r="K541">
            <v>14945277.029999999</v>
          </cell>
          <cell r="L541">
            <v>0</v>
          </cell>
        </row>
        <row r="544">
          <cell r="G544">
            <v>100000</v>
          </cell>
          <cell r="K544">
            <v>100000</v>
          </cell>
          <cell r="L544">
            <v>0</v>
          </cell>
        </row>
        <row r="547">
          <cell r="G547">
            <v>0</v>
          </cell>
          <cell r="K547">
            <v>0</v>
          </cell>
          <cell r="L547">
            <v>0</v>
          </cell>
        </row>
        <row r="557">
          <cell r="G557">
            <v>5000000</v>
          </cell>
          <cell r="I557">
            <v>2067586.82</v>
          </cell>
          <cell r="K557">
            <v>7067586.8200000003</v>
          </cell>
          <cell r="L557">
            <v>0</v>
          </cell>
        </row>
        <row r="561">
          <cell r="G561">
            <v>492420400</v>
          </cell>
          <cell r="H561">
            <v>492420400</v>
          </cell>
          <cell r="I561">
            <v>9780000</v>
          </cell>
          <cell r="J561">
            <v>9780000</v>
          </cell>
          <cell r="K561">
            <v>502200400</v>
          </cell>
          <cell r="L561">
            <v>502200400</v>
          </cell>
        </row>
        <row r="565">
          <cell r="G565">
            <v>17224577.41</v>
          </cell>
          <cell r="I565">
            <v>1725005.99</v>
          </cell>
          <cell r="K565">
            <v>18949583.399999999</v>
          </cell>
          <cell r="L565">
            <v>0</v>
          </cell>
        </row>
        <row r="567">
          <cell r="G567">
            <v>58722786.270000003</v>
          </cell>
          <cell r="I567">
            <v>3609048.76</v>
          </cell>
          <cell r="K567">
            <v>62331835.030000001</v>
          </cell>
          <cell r="L567">
            <v>0</v>
          </cell>
        </row>
        <row r="569">
          <cell r="G569">
            <v>29823323.039999999</v>
          </cell>
          <cell r="I569">
            <v>-5054054.75</v>
          </cell>
          <cell r="K569">
            <v>24769268.289999999</v>
          </cell>
          <cell r="L569">
            <v>0</v>
          </cell>
        </row>
        <row r="571">
          <cell r="G571">
            <v>850000</v>
          </cell>
          <cell r="K571">
            <v>850000</v>
          </cell>
          <cell r="L571">
            <v>0</v>
          </cell>
        </row>
        <row r="578">
          <cell r="G578">
            <v>100000</v>
          </cell>
          <cell r="K578">
            <v>100000</v>
          </cell>
          <cell r="L578">
            <v>0</v>
          </cell>
        </row>
        <row r="586">
          <cell r="G586">
            <v>2069200</v>
          </cell>
          <cell r="H586">
            <v>2069200</v>
          </cell>
          <cell r="K586">
            <v>2069200</v>
          </cell>
          <cell r="L586">
            <v>2069200</v>
          </cell>
        </row>
        <row r="588">
          <cell r="G588">
            <v>27336200</v>
          </cell>
          <cell r="H588">
            <v>27336200</v>
          </cell>
          <cell r="I588">
            <v>1394700</v>
          </cell>
          <cell r="J588">
            <v>1394700</v>
          </cell>
          <cell r="K588">
            <v>28730900</v>
          </cell>
          <cell r="L588">
            <v>28730900</v>
          </cell>
        </row>
        <row r="590">
          <cell r="G590">
            <v>4031739</v>
          </cell>
          <cell r="K590">
            <v>4031739</v>
          </cell>
          <cell r="L590">
            <v>0</v>
          </cell>
        </row>
        <row r="598">
          <cell r="G598">
            <v>1598631.41</v>
          </cell>
          <cell r="H598">
            <v>1018328.21</v>
          </cell>
          <cell r="K598">
            <v>1598631.41</v>
          </cell>
          <cell r="L598">
            <v>1018328.21</v>
          </cell>
        </row>
        <row r="603">
          <cell r="G603">
            <v>109843.2</v>
          </cell>
          <cell r="I603">
            <v>0</v>
          </cell>
          <cell r="K603">
            <v>109843.2</v>
          </cell>
          <cell r="L603">
            <v>0</v>
          </cell>
        </row>
        <row r="608">
          <cell r="G608">
            <v>1400000</v>
          </cell>
          <cell r="I608">
            <v>217542.21</v>
          </cell>
          <cell r="K608">
            <v>1617542.21</v>
          </cell>
          <cell r="L608">
            <v>0</v>
          </cell>
        </row>
        <row r="610">
          <cell r="G610">
            <v>5310032</v>
          </cell>
          <cell r="H610">
            <v>5310032</v>
          </cell>
          <cell r="I610">
            <v>0</v>
          </cell>
          <cell r="J610">
            <v>0</v>
          </cell>
          <cell r="K610">
            <v>5310032</v>
          </cell>
          <cell r="L610">
            <v>5310032</v>
          </cell>
        </row>
        <row r="612">
          <cell r="G612">
            <v>102505707.83</v>
          </cell>
          <cell r="I612">
            <v>-2209000</v>
          </cell>
          <cell r="K612">
            <v>100296707.83</v>
          </cell>
          <cell r="L612">
            <v>0</v>
          </cell>
        </row>
        <row r="614">
          <cell r="G614">
            <v>8244057</v>
          </cell>
          <cell r="I614">
            <v>-100420.92999999993</v>
          </cell>
          <cell r="K614">
            <v>8143636.0700000003</v>
          </cell>
          <cell r="L614">
            <v>0</v>
          </cell>
        </row>
        <row r="616">
          <cell r="G616">
            <v>9251753.5399999991</v>
          </cell>
          <cell r="I616">
            <v>-159600.06</v>
          </cell>
          <cell r="K616">
            <v>9092153.4799999986</v>
          </cell>
          <cell r="L616">
            <v>0</v>
          </cell>
        </row>
        <row r="618">
          <cell r="G618">
            <v>9019324.6099999994</v>
          </cell>
          <cell r="I618">
            <v>-1119979.01</v>
          </cell>
          <cell r="K618">
            <v>7899345.5999999996</v>
          </cell>
          <cell r="L618">
            <v>0</v>
          </cell>
        </row>
        <row r="622">
          <cell r="G622">
            <v>3025968</v>
          </cell>
          <cell r="I622">
            <v>0</v>
          </cell>
          <cell r="K622">
            <v>3025968</v>
          </cell>
          <cell r="L622">
            <v>0</v>
          </cell>
        </row>
        <row r="625">
          <cell r="G625">
            <v>300000</v>
          </cell>
          <cell r="I625">
            <v>0</v>
          </cell>
          <cell r="K625">
            <v>300000</v>
          </cell>
          <cell r="L625">
            <v>0</v>
          </cell>
        </row>
        <row r="631">
          <cell r="G631">
            <v>2122717</v>
          </cell>
          <cell r="H631">
            <v>2122717</v>
          </cell>
          <cell r="K631">
            <v>2122717</v>
          </cell>
          <cell r="L631">
            <v>2122717</v>
          </cell>
        </row>
        <row r="633">
          <cell r="G633">
            <v>713119.65</v>
          </cell>
          <cell r="K633">
            <v>713119.65</v>
          </cell>
          <cell r="L633">
            <v>0</v>
          </cell>
        </row>
        <row r="635">
          <cell r="G635">
            <v>3330000</v>
          </cell>
          <cell r="I635">
            <v>0</v>
          </cell>
          <cell r="K635">
            <v>3330000</v>
          </cell>
          <cell r="L635">
            <v>0</v>
          </cell>
        </row>
        <row r="639">
          <cell r="G639">
            <v>20000</v>
          </cell>
          <cell r="I639">
            <v>0</v>
          </cell>
          <cell r="K639">
            <v>20000</v>
          </cell>
          <cell r="L639">
            <v>0</v>
          </cell>
        </row>
        <row r="641">
          <cell r="G641">
            <v>450000</v>
          </cell>
          <cell r="I641">
            <v>0</v>
          </cell>
          <cell r="K641">
            <v>450000</v>
          </cell>
          <cell r="L641">
            <v>0</v>
          </cell>
        </row>
        <row r="643">
          <cell r="G643">
            <v>1209648.78</v>
          </cell>
          <cell r="K643">
            <v>1209648.78</v>
          </cell>
          <cell r="L643">
            <v>0</v>
          </cell>
        </row>
        <row r="651">
          <cell r="G651">
            <v>290000</v>
          </cell>
          <cell r="K651">
            <v>290000</v>
          </cell>
          <cell r="L651">
            <v>0</v>
          </cell>
        </row>
        <row r="653">
          <cell r="G653">
            <v>24300</v>
          </cell>
          <cell r="K653">
            <v>24300</v>
          </cell>
          <cell r="L653">
            <v>0</v>
          </cell>
        </row>
        <row r="655">
          <cell r="G655">
            <v>2534000</v>
          </cell>
          <cell r="I655">
            <v>0</v>
          </cell>
          <cell r="K655">
            <v>2534000</v>
          </cell>
          <cell r="L655">
            <v>0</v>
          </cell>
        </row>
        <row r="657">
          <cell r="G657">
            <v>866000</v>
          </cell>
          <cell r="I657">
            <v>0</v>
          </cell>
          <cell r="K657">
            <v>866000</v>
          </cell>
          <cell r="L657">
            <v>0</v>
          </cell>
        </row>
        <row r="659">
          <cell r="G659">
            <v>75700</v>
          </cell>
          <cell r="K659">
            <v>75700</v>
          </cell>
          <cell r="L659">
            <v>0</v>
          </cell>
        </row>
        <row r="664">
          <cell r="G664">
            <v>717000</v>
          </cell>
          <cell r="I664">
            <v>32000</v>
          </cell>
          <cell r="K664">
            <v>749000</v>
          </cell>
          <cell r="L664">
            <v>0</v>
          </cell>
        </row>
        <row r="666">
          <cell r="G666">
            <v>37805844.439999998</v>
          </cell>
          <cell r="K666">
            <v>37805844.439999998</v>
          </cell>
          <cell r="L666">
            <v>0</v>
          </cell>
        </row>
        <row r="668">
          <cell r="G668">
            <v>323320.67</v>
          </cell>
          <cell r="I668">
            <v>0</v>
          </cell>
          <cell r="K668">
            <v>323320.67</v>
          </cell>
          <cell r="L668">
            <v>0</v>
          </cell>
        </row>
        <row r="670">
          <cell r="G670">
            <v>378164.85</v>
          </cell>
          <cell r="I670">
            <v>0</v>
          </cell>
          <cell r="K670">
            <v>378164.85</v>
          </cell>
          <cell r="L670">
            <v>0</v>
          </cell>
        </row>
        <row r="672">
          <cell r="G672">
            <v>2001658.64</v>
          </cell>
          <cell r="I672">
            <v>0</v>
          </cell>
          <cell r="K672">
            <v>2001658.64</v>
          </cell>
          <cell r="L672">
            <v>0</v>
          </cell>
        </row>
        <row r="674">
          <cell r="G674">
            <v>1000000</v>
          </cell>
          <cell r="K674">
            <v>1000000</v>
          </cell>
          <cell r="L674">
            <v>0</v>
          </cell>
        </row>
        <row r="677">
          <cell r="G677">
            <v>261000</v>
          </cell>
          <cell r="I677">
            <v>285000</v>
          </cell>
          <cell r="K677">
            <v>546000</v>
          </cell>
          <cell r="L677">
            <v>0</v>
          </cell>
        </row>
        <row r="679">
          <cell r="G679">
            <v>16065856.800000001</v>
          </cell>
          <cell r="K679">
            <v>16065856.800000001</v>
          </cell>
          <cell r="L679">
            <v>0</v>
          </cell>
        </row>
        <row r="681">
          <cell r="G681">
            <v>255800</v>
          </cell>
          <cell r="I681">
            <v>21696.68</v>
          </cell>
          <cell r="K681">
            <v>277496.68</v>
          </cell>
          <cell r="L681">
            <v>0</v>
          </cell>
        </row>
        <row r="683">
          <cell r="G683">
            <v>431761.82</v>
          </cell>
          <cell r="I683">
            <v>95856.87</v>
          </cell>
          <cell r="K683">
            <v>527618.68999999994</v>
          </cell>
          <cell r="L683">
            <v>0</v>
          </cell>
        </row>
        <row r="685">
          <cell r="G685">
            <v>2571335.38</v>
          </cell>
          <cell r="I685">
            <v>-217553.55</v>
          </cell>
          <cell r="K685">
            <v>2353781.83</v>
          </cell>
          <cell r="L685">
            <v>0</v>
          </cell>
        </row>
        <row r="688">
          <cell r="G688">
            <v>122000</v>
          </cell>
          <cell r="K688">
            <v>122000</v>
          </cell>
          <cell r="L688">
            <v>0</v>
          </cell>
        </row>
        <row r="690">
          <cell r="G690">
            <v>13357139</v>
          </cell>
          <cell r="K690">
            <v>13357139</v>
          </cell>
          <cell r="L690">
            <v>0</v>
          </cell>
        </row>
        <row r="692">
          <cell r="G692">
            <v>812862.29</v>
          </cell>
          <cell r="I692">
            <v>0</v>
          </cell>
          <cell r="K692">
            <v>812862.29</v>
          </cell>
          <cell r="L692">
            <v>0</v>
          </cell>
        </row>
        <row r="694">
          <cell r="G694">
            <v>1957163.49</v>
          </cell>
          <cell r="I694">
            <v>13127.21</v>
          </cell>
          <cell r="K694">
            <v>1970290.7</v>
          </cell>
          <cell r="L694">
            <v>0</v>
          </cell>
        </row>
        <row r="696">
          <cell r="G696">
            <v>600125.4</v>
          </cell>
          <cell r="I696">
            <v>-13127.21</v>
          </cell>
          <cell r="K696">
            <v>586998.19000000006</v>
          </cell>
          <cell r="L696">
            <v>0</v>
          </cell>
        </row>
        <row r="700">
          <cell r="G700">
            <v>500000</v>
          </cell>
          <cell r="I700">
            <v>31000</v>
          </cell>
          <cell r="K700">
            <v>531000</v>
          </cell>
          <cell r="L700">
            <v>0</v>
          </cell>
        </row>
        <row r="702">
          <cell r="G702">
            <v>8297190</v>
          </cell>
          <cell r="K702">
            <v>8297190</v>
          </cell>
          <cell r="L702">
            <v>0</v>
          </cell>
        </row>
        <row r="704">
          <cell r="G704">
            <v>69300</v>
          </cell>
          <cell r="K704">
            <v>69300</v>
          </cell>
          <cell r="L704">
            <v>0</v>
          </cell>
        </row>
        <row r="706">
          <cell r="G706">
            <v>220500</v>
          </cell>
          <cell r="I706">
            <v>167500</v>
          </cell>
          <cell r="K706">
            <v>388000</v>
          </cell>
          <cell r="L706">
            <v>0</v>
          </cell>
        </row>
        <row r="708">
          <cell r="G708">
            <v>950010</v>
          </cell>
          <cell r="I708">
            <v>-167500</v>
          </cell>
          <cell r="K708">
            <v>782510</v>
          </cell>
          <cell r="L708">
            <v>0</v>
          </cell>
        </row>
        <row r="715">
          <cell r="G715">
            <v>2057500</v>
          </cell>
          <cell r="H715">
            <v>2057500</v>
          </cell>
          <cell r="I715">
            <v>335500</v>
          </cell>
          <cell r="J715">
            <v>335500</v>
          </cell>
          <cell r="K715">
            <v>2393000</v>
          </cell>
          <cell r="L715">
            <v>2393000</v>
          </cell>
        </row>
        <row r="717">
          <cell r="G717">
            <v>33800</v>
          </cell>
          <cell r="H717">
            <v>33800</v>
          </cell>
          <cell r="K717">
            <v>33800</v>
          </cell>
          <cell r="L717">
            <v>33800</v>
          </cell>
        </row>
        <row r="719">
          <cell r="G719">
            <v>523400</v>
          </cell>
          <cell r="H719">
            <v>523400</v>
          </cell>
          <cell r="K719">
            <v>523400</v>
          </cell>
          <cell r="L719">
            <v>523400</v>
          </cell>
        </row>
        <row r="725">
          <cell r="G725">
            <v>234194</v>
          </cell>
          <cell r="H725">
            <v>234194</v>
          </cell>
          <cell r="I725">
            <v>-1080</v>
          </cell>
          <cell r="J725">
            <v>-1080</v>
          </cell>
          <cell r="K725">
            <v>233114</v>
          </cell>
          <cell r="L725">
            <v>233114</v>
          </cell>
        </row>
        <row r="726">
          <cell r="G726">
            <v>351306</v>
          </cell>
          <cell r="H726">
            <v>351306</v>
          </cell>
          <cell r="I726">
            <v>-1620</v>
          </cell>
          <cell r="J726">
            <v>-1620</v>
          </cell>
          <cell r="K726">
            <v>349686</v>
          </cell>
          <cell r="L726">
            <v>349686</v>
          </cell>
        </row>
        <row r="728">
          <cell r="G728">
            <v>23418700</v>
          </cell>
          <cell r="H728">
            <v>23418700</v>
          </cell>
          <cell r="I728">
            <v>-108600</v>
          </cell>
          <cell r="J728">
            <v>-108600</v>
          </cell>
          <cell r="K728">
            <v>23310100</v>
          </cell>
          <cell r="L728">
            <v>23310100</v>
          </cell>
        </row>
        <row r="732">
          <cell r="G732">
            <v>29165100</v>
          </cell>
          <cell r="H732">
            <v>29165100</v>
          </cell>
          <cell r="I732">
            <v>-3332600</v>
          </cell>
          <cell r="J732">
            <v>-3332600</v>
          </cell>
          <cell r="K732">
            <v>25832500</v>
          </cell>
          <cell r="L732">
            <v>25832500</v>
          </cell>
        </row>
        <row r="735">
          <cell r="G735">
            <v>40200</v>
          </cell>
          <cell r="H735">
            <v>40200</v>
          </cell>
          <cell r="I735">
            <v>0</v>
          </cell>
          <cell r="J735">
            <v>0</v>
          </cell>
          <cell r="K735">
            <v>40200</v>
          </cell>
          <cell r="L735">
            <v>40200</v>
          </cell>
        </row>
        <row r="737">
          <cell r="G737">
            <v>5988401.2699999996</v>
          </cell>
          <cell r="H737">
            <v>5988401.2699999996</v>
          </cell>
          <cell r="I737">
            <v>-64989</v>
          </cell>
          <cell r="J737">
            <v>-64989</v>
          </cell>
          <cell r="K737">
            <v>5923412.2699999996</v>
          </cell>
          <cell r="L737">
            <v>5923412.2699999996</v>
          </cell>
        </row>
        <row r="738">
          <cell r="G738">
            <v>381598.72999999992</v>
          </cell>
          <cell r="H738">
            <v>381598.72999999992</v>
          </cell>
          <cell r="I738">
            <v>64989</v>
          </cell>
          <cell r="J738">
            <v>64989</v>
          </cell>
          <cell r="K738">
            <v>446587.72999999992</v>
          </cell>
          <cell r="L738">
            <v>446587.72999999992</v>
          </cell>
        </row>
        <row r="746">
          <cell r="G746">
            <v>813000</v>
          </cell>
          <cell r="K746">
            <v>813000</v>
          </cell>
          <cell r="L746">
            <v>0</v>
          </cell>
        </row>
        <row r="756">
          <cell r="G756">
            <v>54592.84</v>
          </cell>
          <cell r="I756">
            <v>0</v>
          </cell>
          <cell r="K756">
            <v>54592.84</v>
          </cell>
          <cell r="L756">
            <v>0</v>
          </cell>
        </row>
        <row r="757">
          <cell r="G757">
            <v>17240</v>
          </cell>
          <cell r="I757">
            <v>5500</v>
          </cell>
          <cell r="K757">
            <v>22740</v>
          </cell>
          <cell r="L757">
            <v>0</v>
          </cell>
        </row>
        <row r="760">
          <cell r="G760">
            <v>42200</v>
          </cell>
          <cell r="I760">
            <v>-29487.86</v>
          </cell>
          <cell r="K760">
            <v>12712.14</v>
          </cell>
          <cell r="L760">
            <v>0</v>
          </cell>
        </row>
        <row r="764">
          <cell r="G764">
            <v>4008647.57</v>
          </cell>
          <cell r="I764">
            <v>0</v>
          </cell>
          <cell r="K764">
            <v>4008647.57</v>
          </cell>
          <cell r="L764">
            <v>0</v>
          </cell>
        </row>
        <row r="775">
          <cell r="G775">
            <v>0</v>
          </cell>
          <cell r="K775">
            <v>0</v>
          </cell>
          <cell r="L775">
            <v>0</v>
          </cell>
        </row>
        <row r="780">
          <cell r="G780">
            <v>56000</v>
          </cell>
          <cell r="I780">
            <v>23987.86</v>
          </cell>
          <cell r="K780">
            <v>79987.86</v>
          </cell>
          <cell r="L780">
            <v>0</v>
          </cell>
        </row>
        <row r="783">
          <cell r="I783">
            <v>95000</v>
          </cell>
          <cell r="K783">
            <v>95000</v>
          </cell>
          <cell r="L783">
            <v>0</v>
          </cell>
        </row>
        <row r="787">
          <cell r="G787">
            <v>2800</v>
          </cell>
          <cell r="I787">
            <v>0</v>
          </cell>
          <cell r="K787">
            <v>2800</v>
          </cell>
          <cell r="L787">
            <v>0</v>
          </cell>
        </row>
        <row r="788">
          <cell r="G788">
            <v>0</v>
          </cell>
          <cell r="K788">
            <v>0</v>
          </cell>
          <cell r="L788">
            <v>0</v>
          </cell>
        </row>
        <row r="795">
          <cell r="G795">
            <v>1731000</v>
          </cell>
          <cell r="I795">
            <v>-504421.12</v>
          </cell>
          <cell r="K795">
            <v>1226578.8799999999</v>
          </cell>
          <cell r="L795">
            <v>0</v>
          </cell>
        </row>
        <row r="797">
          <cell r="G797">
            <v>4100232.91</v>
          </cell>
          <cell r="H797">
            <v>4100232.91</v>
          </cell>
          <cell r="K797">
            <v>4100232.91</v>
          </cell>
          <cell r="L797">
            <v>4100232.91</v>
          </cell>
        </row>
        <row r="799">
          <cell r="G799">
            <v>85603491.959999993</v>
          </cell>
          <cell r="I799">
            <v>0</v>
          </cell>
          <cell r="K799">
            <v>85603491.959999993</v>
          </cell>
          <cell r="L799">
            <v>0</v>
          </cell>
        </row>
        <row r="801">
          <cell r="G801">
            <v>5218092</v>
          </cell>
          <cell r="I801">
            <v>0</v>
          </cell>
          <cell r="K801">
            <v>5218092</v>
          </cell>
          <cell r="L801">
            <v>0</v>
          </cell>
        </row>
        <row r="803">
          <cell r="G803">
            <v>5215200</v>
          </cell>
          <cell r="K803">
            <v>5215200</v>
          </cell>
          <cell r="L803">
            <v>0</v>
          </cell>
        </row>
        <row r="805">
          <cell r="G805">
            <v>4929347.37</v>
          </cell>
          <cell r="I805">
            <v>120000</v>
          </cell>
          <cell r="K805">
            <v>5049347.37</v>
          </cell>
          <cell r="L805">
            <v>0</v>
          </cell>
        </row>
        <row r="807">
          <cell r="G807">
            <v>2336553.4500000002</v>
          </cell>
          <cell r="K807">
            <v>2336553.4500000002</v>
          </cell>
          <cell r="L807">
            <v>0</v>
          </cell>
        </row>
        <row r="818">
          <cell r="G818">
            <v>74350</v>
          </cell>
          <cell r="I818">
            <v>0</v>
          </cell>
          <cell r="K818">
            <v>74350</v>
          </cell>
          <cell r="L818">
            <v>0</v>
          </cell>
        </row>
        <row r="819">
          <cell r="G819">
            <v>341670</v>
          </cell>
          <cell r="I819">
            <v>0</v>
          </cell>
          <cell r="K819">
            <v>341670</v>
          </cell>
          <cell r="L819">
            <v>0</v>
          </cell>
        </row>
        <row r="823">
          <cell r="G823">
            <v>253120.02</v>
          </cell>
          <cell r="I823">
            <v>0</v>
          </cell>
          <cell r="K823">
            <v>253120.02</v>
          </cell>
          <cell r="L823">
            <v>0</v>
          </cell>
        </row>
        <row r="827">
          <cell r="G827">
            <v>2512640</v>
          </cell>
          <cell r="I827">
            <v>0</v>
          </cell>
          <cell r="K827">
            <v>2512640</v>
          </cell>
          <cell r="L827">
            <v>0</v>
          </cell>
        </row>
        <row r="829">
          <cell r="G829">
            <v>93740</v>
          </cell>
          <cell r="I829">
            <v>0</v>
          </cell>
          <cell r="K829">
            <v>93740</v>
          </cell>
          <cell r="L829">
            <v>0</v>
          </cell>
        </row>
        <row r="831">
          <cell r="G831">
            <v>53760.160000000003</v>
          </cell>
          <cell r="I831">
            <v>0</v>
          </cell>
          <cell r="K831">
            <v>53760.160000000003</v>
          </cell>
          <cell r="L831">
            <v>0</v>
          </cell>
        </row>
        <row r="837">
          <cell r="G837">
            <v>153000</v>
          </cell>
          <cell r="I837">
            <v>75000</v>
          </cell>
          <cell r="K837">
            <v>228000</v>
          </cell>
          <cell r="L837">
            <v>0</v>
          </cell>
        </row>
        <row r="844">
          <cell r="G844">
            <v>274400</v>
          </cell>
          <cell r="I844">
            <v>0</v>
          </cell>
          <cell r="K844">
            <v>274400</v>
          </cell>
          <cell r="L844">
            <v>0</v>
          </cell>
        </row>
        <row r="846">
          <cell r="G846">
            <v>577700</v>
          </cell>
          <cell r="K846">
            <v>577700</v>
          </cell>
          <cell r="L846">
            <v>0</v>
          </cell>
        </row>
        <row r="851">
          <cell r="G851">
            <v>800000</v>
          </cell>
          <cell r="I851">
            <v>-54107.32</v>
          </cell>
          <cell r="K851">
            <v>745892.68</v>
          </cell>
          <cell r="L851">
            <v>0</v>
          </cell>
        </row>
        <row r="853">
          <cell r="G853">
            <v>3123990.84</v>
          </cell>
          <cell r="H853">
            <v>3123990.84</v>
          </cell>
          <cell r="I853">
            <v>0</v>
          </cell>
          <cell r="J853">
            <v>0</v>
          </cell>
          <cell r="K853">
            <v>3123990.84</v>
          </cell>
          <cell r="L853">
            <v>3123990.84</v>
          </cell>
        </row>
        <row r="855">
          <cell r="G855">
            <v>52962145.359999999</v>
          </cell>
          <cell r="K855">
            <v>52962145.359999999</v>
          </cell>
          <cell r="L855">
            <v>0</v>
          </cell>
        </row>
        <row r="857">
          <cell r="G857">
            <v>4295646</v>
          </cell>
          <cell r="I857">
            <v>100000</v>
          </cell>
          <cell r="K857">
            <v>4395646</v>
          </cell>
          <cell r="L857">
            <v>0</v>
          </cell>
        </row>
        <row r="859">
          <cell r="G859">
            <v>4207700</v>
          </cell>
          <cell r="K859">
            <v>4207700</v>
          </cell>
          <cell r="L859">
            <v>0</v>
          </cell>
        </row>
        <row r="861">
          <cell r="G861">
            <v>2946985.04</v>
          </cell>
          <cell r="I861">
            <v>498276.9</v>
          </cell>
          <cell r="K861">
            <v>3445261.94</v>
          </cell>
          <cell r="L861">
            <v>0</v>
          </cell>
        </row>
        <row r="863">
          <cell r="G863">
            <v>586042.51</v>
          </cell>
          <cell r="H863">
            <v>36042.51</v>
          </cell>
          <cell r="K863">
            <v>586042.51</v>
          </cell>
          <cell r="L863">
            <v>36042.51</v>
          </cell>
        </row>
        <row r="867">
          <cell r="G867">
            <v>1780233.4</v>
          </cell>
          <cell r="I867">
            <v>0</v>
          </cell>
          <cell r="K867">
            <v>1780233.4</v>
          </cell>
          <cell r="L867">
            <v>0</v>
          </cell>
        </row>
        <row r="878">
          <cell r="G878">
            <v>1170000</v>
          </cell>
          <cell r="I878">
            <v>-162253.26</v>
          </cell>
          <cell r="K878">
            <v>1007746.74</v>
          </cell>
          <cell r="L878">
            <v>0</v>
          </cell>
        </row>
        <row r="880">
          <cell r="G880">
            <v>5147732.93</v>
          </cell>
          <cell r="H880">
            <v>5147732.93</v>
          </cell>
          <cell r="I880">
            <v>0</v>
          </cell>
          <cell r="J880">
            <v>0</v>
          </cell>
          <cell r="K880">
            <v>5147732.93</v>
          </cell>
          <cell r="L880">
            <v>5147732.93</v>
          </cell>
        </row>
        <row r="882">
          <cell r="G882">
            <v>67692996.599999994</v>
          </cell>
          <cell r="K882">
            <v>67692996.599999994</v>
          </cell>
          <cell r="L882">
            <v>0</v>
          </cell>
        </row>
        <row r="884">
          <cell r="G884">
            <v>6404702</v>
          </cell>
          <cell r="I884">
            <v>0</v>
          </cell>
          <cell r="K884">
            <v>6404702</v>
          </cell>
          <cell r="L884">
            <v>0</v>
          </cell>
        </row>
        <row r="886">
          <cell r="G886">
            <v>6714300</v>
          </cell>
          <cell r="K886">
            <v>6714300</v>
          </cell>
          <cell r="L886">
            <v>0</v>
          </cell>
        </row>
        <row r="888">
          <cell r="G888">
            <v>10809163</v>
          </cell>
          <cell r="I888">
            <v>0</v>
          </cell>
          <cell r="K888">
            <v>10809163</v>
          </cell>
          <cell r="L888">
            <v>0</v>
          </cell>
        </row>
        <row r="890">
          <cell r="G890">
            <v>3499000</v>
          </cell>
          <cell r="I890">
            <v>-100000</v>
          </cell>
          <cell r="K890">
            <v>3399000</v>
          </cell>
          <cell r="L890">
            <v>0</v>
          </cell>
        </row>
        <row r="892">
          <cell r="G892">
            <v>2933480.47</v>
          </cell>
          <cell r="I892">
            <v>0</v>
          </cell>
          <cell r="K892">
            <v>2933480.47</v>
          </cell>
          <cell r="L892">
            <v>0</v>
          </cell>
        </row>
        <row r="895">
          <cell r="G895">
            <v>0</v>
          </cell>
          <cell r="I895">
            <v>100000</v>
          </cell>
          <cell r="K895">
            <v>100000</v>
          </cell>
          <cell r="L895">
            <v>0</v>
          </cell>
        </row>
        <row r="897">
          <cell r="G897">
            <v>7000000</v>
          </cell>
          <cell r="I897">
            <v>1194931</v>
          </cell>
          <cell r="K897">
            <v>8194931</v>
          </cell>
          <cell r="L897">
            <v>0</v>
          </cell>
        </row>
        <row r="901">
          <cell r="G901">
            <v>290000</v>
          </cell>
          <cell r="I901">
            <v>35541.919999999998</v>
          </cell>
          <cell r="K901">
            <v>325541.92</v>
          </cell>
          <cell r="L901">
            <v>0</v>
          </cell>
        </row>
        <row r="903">
          <cell r="G903">
            <v>914136.03</v>
          </cell>
          <cell r="H903">
            <v>914136.03</v>
          </cell>
          <cell r="I903">
            <v>0</v>
          </cell>
          <cell r="J903">
            <v>0</v>
          </cell>
          <cell r="K903">
            <v>914136.03</v>
          </cell>
          <cell r="L903">
            <v>914136.03</v>
          </cell>
        </row>
        <row r="905">
          <cell r="G905">
            <v>13026360</v>
          </cell>
          <cell r="K905">
            <v>13026360</v>
          </cell>
          <cell r="L905">
            <v>0</v>
          </cell>
        </row>
        <row r="907">
          <cell r="G907">
            <v>1778400</v>
          </cell>
          <cell r="I907">
            <v>0</v>
          </cell>
          <cell r="K907">
            <v>1778400</v>
          </cell>
          <cell r="L907">
            <v>0</v>
          </cell>
        </row>
        <row r="909">
          <cell r="G909">
            <v>1316900</v>
          </cell>
          <cell r="K909">
            <v>1316900</v>
          </cell>
          <cell r="L909">
            <v>0</v>
          </cell>
        </row>
        <row r="911">
          <cell r="G911">
            <v>1347900</v>
          </cell>
          <cell r="I911">
            <v>0</v>
          </cell>
          <cell r="K911">
            <v>1347900</v>
          </cell>
          <cell r="L911">
            <v>0</v>
          </cell>
        </row>
        <row r="913">
          <cell r="G913">
            <v>1650000</v>
          </cell>
          <cell r="I913">
            <v>0</v>
          </cell>
          <cell r="K913">
            <v>1650000</v>
          </cell>
          <cell r="L913">
            <v>0</v>
          </cell>
        </row>
        <row r="915">
          <cell r="G915">
            <v>520928.37</v>
          </cell>
          <cell r="I915">
            <v>0</v>
          </cell>
          <cell r="K915">
            <v>520928.37</v>
          </cell>
          <cell r="L915">
            <v>0</v>
          </cell>
        </row>
        <row r="929">
          <cell r="G929">
            <v>72000</v>
          </cell>
          <cell r="I929">
            <v>49000</v>
          </cell>
          <cell r="K929">
            <v>121000</v>
          </cell>
          <cell r="L929">
            <v>0</v>
          </cell>
        </row>
        <row r="933">
          <cell r="G933">
            <v>9000</v>
          </cell>
          <cell r="I933">
            <v>11000</v>
          </cell>
          <cell r="K933">
            <v>20000</v>
          </cell>
          <cell r="L933">
            <v>0</v>
          </cell>
        </row>
        <row r="937">
          <cell r="G937">
            <v>350000</v>
          </cell>
          <cell r="I937">
            <v>-128795.35</v>
          </cell>
          <cell r="K937">
            <v>221204.65</v>
          </cell>
          <cell r="L937">
            <v>0</v>
          </cell>
        </row>
        <row r="941">
          <cell r="G941">
            <v>16333778.630000001</v>
          </cell>
          <cell r="I941">
            <v>0</v>
          </cell>
          <cell r="K941">
            <v>16333778.630000001</v>
          </cell>
          <cell r="L941">
            <v>0</v>
          </cell>
        </row>
        <row r="943">
          <cell r="G943">
            <v>60000</v>
          </cell>
          <cell r="K943">
            <v>60000</v>
          </cell>
          <cell r="L943">
            <v>0</v>
          </cell>
        </row>
        <row r="947">
          <cell r="G947">
            <v>1051700</v>
          </cell>
          <cell r="K947">
            <v>1051700</v>
          </cell>
          <cell r="L947">
            <v>0</v>
          </cell>
        </row>
        <row r="955">
          <cell r="G955">
            <v>411000</v>
          </cell>
          <cell r="I955">
            <v>-14241.77</v>
          </cell>
          <cell r="K955">
            <v>396758.23</v>
          </cell>
          <cell r="L955">
            <v>0</v>
          </cell>
        </row>
        <row r="957">
          <cell r="G957">
            <v>263443.59999999998</v>
          </cell>
          <cell r="H957">
            <v>263443.59999999998</v>
          </cell>
          <cell r="I957">
            <v>0</v>
          </cell>
          <cell r="J957">
            <v>0</v>
          </cell>
          <cell r="K957">
            <v>263443.59999999998</v>
          </cell>
          <cell r="L957">
            <v>263443.59999999998</v>
          </cell>
        </row>
        <row r="959">
          <cell r="G959">
            <v>16860116.77</v>
          </cell>
          <cell r="I959">
            <v>0</v>
          </cell>
          <cell r="K959">
            <v>16860116.77</v>
          </cell>
          <cell r="L959">
            <v>0</v>
          </cell>
        </row>
        <row r="961">
          <cell r="G961">
            <v>1271100</v>
          </cell>
          <cell r="K961">
            <v>1271100</v>
          </cell>
          <cell r="L961">
            <v>0</v>
          </cell>
        </row>
        <row r="963">
          <cell r="G963">
            <v>468300</v>
          </cell>
          <cell r="K963">
            <v>468300</v>
          </cell>
          <cell r="L963">
            <v>0</v>
          </cell>
        </row>
        <row r="965">
          <cell r="G965">
            <v>4334200</v>
          </cell>
          <cell r="I965">
            <v>-120000</v>
          </cell>
          <cell r="K965">
            <v>4214200</v>
          </cell>
          <cell r="L965">
            <v>0</v>
          </cell>
        </row>
        <row r="969">
          <cell r="G969">
            <v>150125.63</v>
          </cell>
          <cell r="I969">
            <v>0</v>
          </cell>
          <cell r="K969">
            <v>150125.63</v>
          </cell>
          <cell r="L969">
            <v>0</v>
          </cell>
        </row>
        <row r="978">
          <cell r="K978">
            <v>0</v>
          </cell>
          <cell r="L978">
            <v>0</v>
          </cell>
        </row>
        <row r="987">
          <cell r="G987">
            <v>15600</v>
          </cell>
          <cell r="I987">
            <v>0</v>
          </cell>
          <cell r="K987">
            <v>15600</v>
          </cell>
          <cell r="L987">
            <v>0</v>
          </cell>
        </row>
        <row r="988">
          <cell r="G988">
            <v>544915.80000000005</v>
          </cell>
          <cell r="I988">
            <v>0</v>
          </cell>
          <cell r="K988">
            <v>544915.80000000005</v>
          </cell>
          <cell r="L988">
            <v>0</v>
          </cell>
        </row>
        <row r="992">
          <cell r="G992">
            <v>1396312.87</v>
          </cell>
          <cell r="K992">
            <v>1396312.87</v>
          </cell>
          <cell r="L992">
            <v>0</v>
          </cell>
        </row>
        <row r="994">
          <cell r="G994">
            <v>52086.12</v>
          </cell>
          <cell r="K994">
            <v>52086.12</v>
          </cell>
          <cell r="L994">
            <v>0</v>
          </cell>
        </row>
        <row r="996">
          <cell r="G996">
            <v>29864.32</v>
          </cell>
          <cell r="K996">
            <v>29864.32</v>
          </cell>
          <cell r="L996">
            <v>0</v>
          </cell>
        </row>
        <row r="1002">
          <cell r="G1002">
            <v>797200</v>
          </cell>
          <cell r="K1002">
            <v>797200</v>
          </cell>
          <cell r="L1002">
            <v>0</v>
          </cell>
        </row>
        <row r="1004">
          <cell r="G1004">
            <v>29160</v>
          </cell>
          <cell r="K1004">
            <v>29160</v>
          </cell>
          <cell r="L1004">
            <v>0</v>
          </cell>
        </row>
        <row r="1006">
          <cell r="G1006">
            <v>16720</v>
          </cell>
          <cell r="K1006">
            <v>16720</v>
          </cell>
          <cell r="L1006">
            <v>0</v>
          </cell>
        </row>
        <row r="1011">
          <cell r="G1011">
            <v>378000</v>
          </cell>
          <cell r="K1011">
            <v>378000</v>
          </cell>
          <cell r="L1011">
            <v>0</v>
          </cell>
        </row>
        <row r="1013">
          <cell r="G1013">
            <v>8710980</v>
          </cell>
          <cell r="K1013">
            <v>8710980</v>
          </cell>
          <cell r="L1013">
            <v>0</v>
          </cell>
        </row>
        <row r="1015">
          <cell r="G1015">
            <v>88102</v>
          </cell>
          <cell r="I1015">
            <v>-46032.639999999999</v>
          </cell>
          <cell r="K1015">
            <v>42069.36</v>
          </cell>
          <cell r="L1015">
            <v>0</v>
          </cell>
        </row>
        <row r="1017">
          <cell r="G1017">
            <v>186121</v>
          </cell>
          <cell r="K1017">
            <v>186121</v>
          </cell>
          <cell r="L1017">
            <v>0</v>
          </cell>
        </row>
        <row r="1019">
          <cell r="G1019">
            <v>808669</v>
          </cell>
          <cell r="I1019">
            <v>46032.639999999999</v>
          </cell>
          <cell r="K1019">
            <v>854701.64</v>
          </cell>
          <cell r="L1019">
            <v>0</v>
          </cell>
        </row>
        <row r="1027">
          <cell r="G1027">
            <v>24700</v>
          </cell>
          <cell r="I1027">
            <v>32412</v>
          </cell>
          <cell r="K1027">
            <v>57112</v>
          </cell>
          <cell r="L1027">
            <v>0</v>
          </cell>
        </row>
        <row r="1028">
          <cell r="G1028">
            <v>100000</v>
          </cell>
          <cell r="I1028">
            <v>-32412</v>
          </cell>
          <cell r="K1028">
            <v>67588</v>
          </cell>
          <cell r="L1028">
            <v>0</v>
          </cell>
        </row>
        <row r="1031">
          <cell r="G1031">
            <v>250060.32</v>
          </cell>
          <cell r="K1031">
            <v>250060.32</v>
          </cell>
          <cell r="L1031">
            <v>0</v>
          </cell>
        </row>
        <row r="1035">
          <cell r="G1035">
            <v>14032789.48</v>
          </cell>
          <cell r="K1035">
            <v>14032789.48</v>
          </cell>
          <cell r="L1035">
            <v>0</v>
          </cell>
        </row>
        <row r="1041">
          <cell r="K1041">
            <v>0</v>
          </cell>
          <cell r="L1041">
            <v>0</v>
          </cell>
        </row>
        <row r="1049">
          <cell r="G1049">
            <v>36506.75</v>
          </cell>
          <cell r="I1049">
            <v>0</v>
          </cell>
          <cell r="K1049">
            <v>36506.75</v>
          </cell>
          <cell r="L1049">
            <v>0</v>
          </cell>
        </row>
        <row r="1050">
          <cell r="G1050">
            <v>36941.279999999999</v>
          </cell>
          <cell r="K1050">
            <v>36941.279999999999</v>
          </cell>
          <cell r="L1050">
            <v>0</v>
          </cell>
        </row>
        <row r="1055">
          <cell r="G1055">
            <v>286900</v>
          </cell>
          <cell r="K1055">
            <v>286900</v>
          </cell>
          <cell r="L1055">
            <v>0</v>
          </cell>
        </row>
        <row r="1058">
          <cell r="G1058">
            <v>14401.14</v>
          </cell>
          <cell r="K1058">
            <v>14401.14</v>
          </cell>
          <cell r="L1058">
            <v>0</v>
          </cell>
        </row>
        <row r="1062">
          <cell r="G1062">
            <v>216600</v>
          </cell>
          <cell r="K1062">
            <v>216600</v>
          </cell>
          <cell r="L1062">
            <v>0</v>
          </cell>
        </row>
        <row r="1063">
          <cell r="G1063">
            <v>1400</v>
          </cell>
          <cell r="I1063">
            <v>0</v>
          </cell>
          <cell r="K1063">
            <v>1400</v>
          </cell>
          <cell r="L1063">
            <v>0</v>
          </cell>
        </row>
        <row r="1067">
          <cell r="G1067">
            <v>1000</v>
          </cell>
          <cell r="I1067">
            <v>0</v>
          </cell>
          <cell r="K1067">
            <v>1000</v>
          </cell>
          <cell r="L1067">
            <v>0</v>
          </cell>
        </row>
        <row r="1070">
          <cell r="G1070">
            <v>961208.18</v>
          </cell>
          <cell r="I1070">
            <v>0</v>
          </cell>
          <cell r="K1070">
            <v>961208.18</v>
          </cell>
          <cell r="L1070">
            <v>0</v>
          </cell>
        </row>
        <row r="1074">
          <cell r="G1074">
            <v>37820453.549999997</v>
          </cell>
          <cell r="I1074">
            <v>0</v>
          </cell>
          <cell r="K1074">
            <v>37820453.549999997</v>
          </cell>
          <cell r="L1074">
            <v>0</v>
          </cell>
        </row>
        <row r="1076">
          <cell r="G1076">
            <v>680560.02</v>
          </cell>
          <cell r="I1076">
            <v>817.16000000000349</v>
          </cell>
          <cell r="K1076">
            <v>681377.18</v>
          </cell>
          <cell r="L1076">
            <v>0</v>
          </cell>
        </row>
        <row r="1078">
          <cell r="G1078">
            <v>4453547.4400000004</v>
          </cell>
          <cell r="I1078">
            <v>1193321.8500000001</v>
          </cell>
          <cell r="K1078">
            <v>5646869.290000001</v>
          </cell>
          <cell r="L1078">
            <v>0</v>
          </cell>
        </row>
        <row r="1080">
          <cell r="G1080">
            <v>6215095.4900000002</v>
          </cell>
          <cell r="I1080">
            <v>-166419.94</v>
          </cell>
          <cell r="K1080">
            <v>6048675.5499999998</v>
          </cell>
          <cell r="L1080">
            <v>0</v>
          </cell>
        </row>
        <row r="1082">
          <cell r="G1082">
            <v>910000</v>
          </cell>
          <cell r="I1082">
            <v>-152553</v>
          </cell>
          <cell r="K1082">
            <v>757447</v>
          </cell>
          <cell r="L1082">
            <v>0</v>
          </cell>
        </row>
        <row r="1084">
          <cell r="G1084">
            <v>4470870</v>
          </cell>
          <cell r="I1084">
            <v>4832492.17</v>
          </cell>
          <cell r="K1084">
            <v>9303362.1699999999</v>
          </cell>
          <cell r="L1084">
            <v>0</v>
          </cell>
        </row>
        <row r="1086">
          <cell r="G1086">
            <v>59130</v>
          </cell>
          <cell r="I1086">
            <v>0</v>
          </cell>
          <cell r="K1086">
            <v>59130</v>
          </cell>
          <cell r="L1086">
            <v>0</v>
          </cell>
        </row>
        <row r="1088">
          <cell r="G1088">
            <v>500000</v>
          </cell>
          <cell r="I1088">
            <v>-300000</v>
          </cell>
          <cell r="K1088">
            <v>200000</v>
          </cell>
          <cell r="L1088">
            <v>0</v>
          </cell>
        </row>
        <row r="1096">
          <cell r="G1096">
            <v>200000</v>
          </cell>
          <cell r="I1096">
            <v>0</v>
          </cell>
          <cell r="K1096">
            <v>200000</v>
          </cell>
          <cell r="L1096">
            <v>0</v>
          </cell>
        </row>
        <row r="1098">
          <cell r="G1098">
            <v>6839556.6799999997</v>
          </cell>
          <cell r="K1098">
            <v>6839556.6799999997</v>
          </cell>
          <cell r="L1098">
            <v>0</v>
          </cell>
        </row>
        <row r="1099">
          <cell r="G1099">
            <v>251388</v>
          </cell>
          <cell r="K1099">
            <v>251388</v>
          </cell>
          <cell r="L1099">
            <v>0</v>
          </cell>
        </row>
        <row r="1100">
          <cell r="G1100">
            <v>78270</v>
          </cell>
          <cell r="I1100">
            <v>0</v>
          </cell>
          <cell r="K1100">
            <v>78270</v>
          </cell>
          <cell r="L1100">
            <v>0</v>
          </cell>
        </row>
        <row r="1106">
          <cell r="G1106">
            <v>600000</v>
          </cell>
          <cell r="K1106">
            <v>600000</v>
          </cell>
          <cell r="L1106">
            <v>0</v>
          </cell>
        </row>
        <row r="1109">
          <cell r="G1109">
            <v>1825000</v>
          </cell>
          <cell r="I1109">
            <v>0</v>
          </cell>
          <cell r="K1109">
            <v>1825000</v>
          </cell>
          <cell r="L1109">
            <v>0</v>
          </cell>
        </row>
        <row r="1114">
          <cell r="G1114">
            <v>104400</v>
          </cell>
          <cell r="K1114">
            <v>104400</v>
          </cell>
          <cell r="L1114">
            <v>0</v>
          </cell>
        </row>
        <row r="1118">
          <cell r="G1118">
            <v>50000</v>
          </cell>
          <cell r="I1118">
            <v>0</v>
          </cell>
          <cell r="K1118">
            <v>50000</v>
          </cell>
          <cell r="L1118">
            <v>0</v>
          </cell>
        </row>
        <row r="1125">
          <cell r="G1125">
            <v>10185750</v>
          </cell>
          <cell r="H1125">
            <v>10185750</v>
          </cell>
          <cell r="I1125">
            <v>1982</v>
          </cell>
          <cell r="J1125">
            <v>1982</v>
          </cell>
          <cell r="K1125">
            <v>10187732</v>
          </cell>
          <cell r="L1125">
            <v>10187732</v>
          </cell>
        </row>
        <row r="1127">
          <cell r="G1127">
            <v>18200</v>
          </cell>
          <cell r="H1127">
            <v>18200</v>
          </cell>
          <cell r="K1127">
            <v>18200</v>
          </cell>
          <cell r="L1127">
            <v>18200</v>
          </cell>
        </row>
        <row r="1137">
          <cell r="G1137">
            <v>509174.28</v>
          </cell>
          <cell r="H1137">
            <v>509174.28</v>
          </cell>
          <cell r="I1137">
            <v>0</v>
          </cell>
          <cell r="J1137">
            <v>0</v>
          </cell>
          <cell r="K1137">
            <v>509174.28</v>
          </cell>
          <cell r="L1137">
            <v>509174.28</v>
          </cell>
        </row>
        <row r="1142">
          <cell r="G1142">
            <v>18366410</v>
          </cell>
          <cell r="K1142">
            <v>18366410</v>
          </cell>
          <cell r="L1142">
            <v>0</v>
          </cell>
        </row>
        <row r="1165">
          <cell r="G1165">
            <v>35939103.560000002</v>
          </cell>
          <cell r="H1165">
            <v>35939103.560000002</v>
          </cell>
          <cell r="K1165">
            <v>35939103.560000002</v>
          </cell>
          <cell r="L1165">
            <v>35939103.560000002</v>
          </cell>
        </row>
        <row r="1167">
          <cell r="G1167">
            <v>15928640.5</v>
          </cell>
          <cell r="H1167">
            <v>15928640.5</v>
          </cell>
          <cell r="K1167">
            <v>15928640.5</v>
          </cell>
          <cell r="L1167">
            <v>15928640.5</v>
          </cell>
        </row>
        <row r="1171">
          <cell r="G1171">
            <v>99540548.060000002</v>
          </cell>
          <cell r="I1171">
            <v>0</v>
          </cell>
          <cell r="K1171">
            <v>99540548.060000002</v>
          </cell>
          <cell r="L1171">
            <v>0</v>
          </cell>
        </row>
        <row r="1173">
          <cell r="G1173">
            <v>7219675.8200000003</v>
          </cell>
          <cell r="I1173">
            <v>400000</v>
          </cell>
          <cell r="K1173">
            <v>7619675.8200000003</v>
          </cell>
          <cell r="L1173">
            <v>0</v>
          </cell>
        </row>
        <row r="1175">
          <cell r="G1175">
            <v>124000</v>
          </cell>
          <cell r="K1175">
            <v>124000</v>
          </cell>
          <cell r="L1175">
            <v>0</v>
          </cell>
        </row>
        <row r="1176">
          <cell r="G1176">
            <v>9501753.4800000004</v>
          </cell>
          <cell r="I1176">
            <v>0</v>
          </cell>
          <cell r="K1176">
            <v>9501753.4800000004</v>
          </cell>
          <cell r="L1176">
            <v>0</v>
          </cell>
        </row>
        <row r="1180">
          <cell r="G1180">
            <v>9976112.7100000009</v>
          </cell>
          <cell r="K1180">
            <v>9976112.7100000009</v>
          </cell>
          <cell r="L1180">
            <v>0</v>
          </cell>
        </row>
        <row r="1182">
          <cell r="G1182">
            <v>838349.5</v>
          </cell>
          <cell r="I1182">
            <v>0</v>
          </cell>
          <cell r="K1182">
            <v>838349.5</v>
          </cell>
          <cell r="L1182">
            <v>0</v>
          </cell>
        </row>
        <row r="1186">
          <cell r="G1186">
            <v>7423118.6100000003</v>
          </cell>
          <cell r="I1186">
            <v>0</v>
          </cell>
          <cell r="K1186">
            <v>7423118.6100000003</v>
          </cell>
          <cell r="L1186">
            <v>0</v>
          </cell>
        </row>
        <row r="1190">
          <cell r="I1190">
            <v>3116349.73</v>
          </cell>
          <cell r="K1190">
            <v>3116349.73</v>
          </cell>
          <cell r="L1190">
            <v>0</v>
          </cell>
        </row>
        <row r="1191">
          <cell r="G1191">
            <v>76309</v>
          </cell>
          <cell r="I1191">
            <v>1940621.04</v>
          </cell>
          <cell r="K1191">
            <v>2016930.04</v>
          </cell>
          <cell r="L1191">
            <v>0</v>
          </cell>
        </row>
        <row r="1197">
          <cell r="G1197">
            <v>100100</v>
          </cell>
          <cell r="H1197">
            <v>100100</v>
          </cell>
          <cell r="K1197">
            <v>100100</v>
          </cell>
          <cell r="L1197">
            <v>100100</v>
          </cell>
        </row>
        <row r="1204">
          <cell r="G1204">
            <v>770000</v>
          </cell>
          <cell r="K1204">
            <v>770000</v>
          </cell>
          <cell r="L1204">
            <v>0</v>
          </cell>
        </row>
        <row r="1207">
          <cell r="G1207">
            <v>4736691</v>
          </cell>
          <cell r="I1207">
            <v>1000000</v>
          </cell>
          <cell r="K1207">
            <v>5736691</v>
          </cell>
          <cell r="L1207">
            <v>0</v>
          </cell>
        </row>
        <row r="1209">
          <cell r="G1209">
            <v>32126.79</v>
          </cell>
          <cell r="I1209">
            <v>0</v>
          </cell>
          <cell r="K1209">
            <v>32126.79</v>
          </cell>
          <cell r="L1209">
            <v>0</v>
          </cell>
        </row>
        <row r="1215">
          <cell r="G1215">
            <v>22500</v>
          </cell>
          <cell r="K1215">
            <v>22500</v>
          </cell>
          <cell r="L1215">
            <v>0</v>
          </cell>
        </row>
        <row r="1217">
          <cell r="G1217">
            <v>200000</v>
          </cell>
          <cell r="K1217">
            <v>200000</v>
          </cell>
          <cell r="L1217">
            <v>0</v>
          </cell>
        </row>
        <row r="1222">
          <cell r="G1222">
            <v>5000000</v>
          </cell>
          <cell r="K1222">
            <v>5000000</v>
          </cell>
          <cell r="L1222">
            <v>0</v>
          </cell>
        </row>
        <row r="1226">
          <cell r="G1226">
            <v>3190285.74</v>
          </cell>
          <cell r="I1226">
            <v>0</v>
          </cell>
          <cell r="K1226">
            <v>3190285.74</v>
          </cell>
          <cell r="L1226">
            <v>0</v>
          </cell>
        </row>
        <row r="1229">
          <cell r="G1229">
            <v>125600</v>
          </cell>
          <cell r="I1229">
            <v>0</v>
          </cell>
          <cell r="K1229">
            <v>125600</v>
          </cell>
          <cell r="L1229">
            <v>0</v>
          </cell>
        </row>
        <row r="1232">
          <cell r="G1232">
            <v>11391293.77</v>
          </cell>
          <cell r="I1232">
            <v>20000000</v>
          </cell>
          <cell r="K1232">
            <v>31391293.77</v>
          </cell>
          <cell r="L1232">
            <v>0</v>
          </cell>
        </row>
        <row r="1242">
          <cell r="G1242">
            <v>7859284.7000000002</v>
          </cell>
          <cell r="I1242">
            <v>0</v>
          </cell>
          <cell r="K1242">
            <v>7859284.7000000002</v>
          </cell>
          <cell r="L1242">
            <v>0</v>
          </cell>
        </row>
        <row r="1244">
          <cell r="G1244">
            <v>3822446.78</v>
          </cell>
          <cell r="I1244">
            <v>0</v>
          </cell>
          <cell r="K1244">
            <v>3822446.78</v>
          </cell>
          <cell r="L1244">
            <v>0</v>
          </cell>
        </row>
        <row r="1246">
          <cell r="G1246">
            <v>130028</v>
          </cell>
          <cell r="I1246">
            <v>0</v>
          </cell>
          <cell r="K1246">
            <v>130028</v>
          </cell>
          <cell r="L1246">
            <v>0</v>
          </cell>
        </row>
        <row r="1249">
          <cell r="G1249">
            <v>2809604.37</v>
          </cell>
          <cell r="I1249">
            <v>0</v>
          </cell>
          <cell r="K1249">
            <v>2809604.37</v>
          </cell>
          <cell r="L1249">
            <v>0</v>
          </cell>
        </row>
        <row r="1255">
          <cell r="G1255">
            <v>9350324.4100000001</v>
          </cell>
          <cell r="I1255">
            <v>0</v>
          </cell>
          <cell r="K1255">
            <v>9350324.4100000001</v>
          </cell>
          <cell r="L1255">
            <v>0</v>
          </cell>
        </row>
        <row r="1257">
          <cell r="G1257">
            <v>512880.25</v>
          </cell>
          <cell r="I1257">
            <v>0</v>
          </cell>
          <cell r="K1257">
            <v>512880.25</v>
          </cell>
          <cell r="L1257">
            <v>0</v>
          </cell>
        </row>
        <row r="1261">
          <cell r="G1261">
            <v>793339.75</v>
          </cell>
          <cell r="I1261">
            <v>0</v>
          </cell>
          <cell r="K1261">
            <v>793339.75</v>
          </cell>
          <cell r="L1261">
            <v>0</v>
          </cell>
        </row>
        <row r="1264">
          <cell r="G1264">
            <v>157640.04</v>
          </cell>
          <cell r="I1264">
            <v>0</v>
          </cell>
          <cell r="K1264">
            <v>157640.04</v>
          </cell>
          <cell r="L1264">
            <v>0</v>
          </cell>
        </row>
        <row r="1269">
          <cell r="G1269">
            <v>420999</v>
          </cell>
          <cell r="K1269">
            <v>420999</v>
          </cell>
          <cell r="L1269">
            <v>0</v>
          </cell>
        </row>
        <row r="1271">
          <cell r="G1271">
            <v>1440000</v>
          </cell>
          <cell r="I1271">
            <v>0</v>
          </cell>
          <cell r="K1271">
            <v>1440000</v>
          </cell>
          <cell r="L1271">
            <v>0</v>
          </cell>
        </row>
        <row r="1273">
          <cell r="I1273">
            <v>200000</v>
          </cell>
          <cell r="K1273">
            <v>200000</v>
          </cell>
          <cell r="L1273">
            <v>0</v>
          </cell>
        </row>
        <row r="1280">
          <cell r="G1280">
            <v>508041.07</v>
          </cell>
          <cell r="I1280">
            <v>0</v>
          </cell>
          <cell r="K1280">
            <v>508041.07</v>
          </cell>
          <cell r="L1280">
            <v>0</v>
          </cell>
        </row>
        <row r="1282">
          <cell r="G1282">
            <v>2373650.58</v>
          </cell>
          <cell r="I1282">
            <v>1200000</v>
          </cell>
          <cell r="K1282">
            <v>3573650.58</v>
          </cell>
          <cell r="L1282">
            <v>0</v>
          </cell>
        </row>
        <row r="1285">
          <cell r="G1285">
            <v>101863</v>
          </cell>
          <cell r="I1285">
            <v>0</v>
          </cell>
          <cell r="K1285">
            <v>101863</v>
          </cell>
          <cell r="L1285">
            <v>0</v>
          </cell>
        </row>
        <row r="1289">
          <cell r="G1289">
            <v>3043989</v>
          </cell>
          <cell r="H1289">
            <v>0</v>
          </cell>
          <cell r="I1289">
            <v>0</v>
          </cell>
          <cell r="K1289">
            <v>3043989</v>
          </cell>
          <cell r="L1289">
            <v>0</v>
          </cell>
        </row>
        <row r="1291">
          <cell r="G1291">
            <v>894701.07</v>
          </cell>
          <cell r="I1291">
            <v>0</v>
          </cell>
          <cell r="K1291">
            <v>894701.07</v>
          </cell>
          <cell r="L1291">
            <v>0</v>
          </cell>
        </row>
        <row r="1293">
          <cell r="G1293">
            <v>305203.93</v>
          </cell>
          <cell r="I1293">
            <v>0</v>
          </cell>
          <cell r="K1293">
            <v>305203.93</v>
          </cell>
          <cell r="L1293">
            <v>0</v>
          </cell>
        </row>
        <row r="1295">
          <cell r="G1295">
            <v>1785057</v>
          </cell>
          <cell r="I1295">
            <v>0</v>
          </cell>
          <cell r="K1295">
            <v>1785057</v>
          </cell>
          <cell r="L1295">
            <v>0</v>
          </cell>
        </row>
        <row r="1297">
          <cell r="G1297">
            <v>16329745</v>
          </cell>
          <cell r="I1297">
            <v>0</v>
          </cell>
          <cell r="K1297">
            <v>16329745</v>
          </cell>
          <cell r="L1297">
            <v>0</v>
          </cell>
        </row>
        <row r="1313">
          <cell r="G1313">
            <v>1974597.49</v>
          </cell>
          <cell r="H1313">
            <v>1974597.49</v>
          </cell>
          <cell r="K1313">
            <v>1974597.49</v>
          </cell>
          <cell r="L1313">
            <v>1974597.49</v>
          </cell>
        </row>
        <row r="1315">
          <cell r="G1315">
            <v>3040751.07</v>
          </cell>
          <cell r="I1315">
            <v>0</v>
          </cell>
          <cell r="K1315">
            <v>3040751.07</v>
          </cell>
          <cell r="L1315">
            <v>0</v>
          </cell>
        </row>
        <row r="1321">
          <cell r="G1321">
            <v>1125241.5900000001</v>
          </cell>
          <cell r="I1321">
            <v>0</v>
          </cell>
          <cell r="K1321">
            <v>1125241.5900000001</v>
          </cell>
          <cell r="L1321">
            <v>0</v>
          </cell>
        </row>
        <row r="1324">
          <cell r="G1324">
            <v>886665.62</v>
          </cell>
          <cell r="I1324">
            <v>0</v>
          </cell>
          <cell r="K1324">
            <v>886665.62</v>
          </cell>
          <cell r="L1324">
            <v>0</v>
          </cell>
        </row>
        <row r="1328">
          <cell r="G1328">
            <v>40550598.760000005</v>
          </cell>
          <cell r="H1328">
            <v>25830731.41</v>
          </cell>
          <cell r="K1328">
            <v>40550598.760000005</v>
          </cell>
          <cell r="L1328">
            <v>25830731.41</v>
          </cell>
        </row>
        <row r="1340">
          <cell r="G1340">
            <v>300000</v>
          </cell>
          <cell r="K1340">
            <v>300000</v>
          </cell>
          <cell r="L1340">
            <v>0</v>
          </cell>
        </row>
        <row r="1346">
          <cell r="G1346">
            <v>400000</v>
          </cell>
          <cell r="K1346">
            <v>400000</v>
          </cell>
          <cell r="L1346">
            <v>0</v>
          </cell>
        </row>
        <row r="1348">
          <cell r="G1348">
            <v>23396183.539999999</v>
          </cell>
          <cell r="I1348">
            <v>1180</v>
          </cell>
          <cell r="K1348">
            <v>23397363.539999999</v>
          </cell>
          <cell r="L1348">
            <v>0</v>
          </cell>
        </row>
        <row r="1349">
          <cell r="G1349">
            <v>2583837.69</v>
          </cell>
          <cell r="I1349">
            <v>-1180</v>
          </cell>
          <cell r="K1349">
            <v>2582657.69</v>
          </cell>
          <cell r="L1349">
            <v>0</v>
          </cell>
        </row>
        <row r="1350">
          <cell r="G1350">
            <v>2143198.27</v>
          </cell>
          <cell r="I1350">
            <v>437446</v>
          </cell>
          <cell r="K1350">
            <v>2580644.27</v>
          </cell>
          <cell r="L1350">
            <v>0</v>
          </cell>
        </row>
        <row r="1353">
          <cell r="G1353">
            <v>145146.91</v>
          </cell>
          <cell r="I1353">
            <v>0</v>
          </cell>
          <cell r="K1353">
            <v>145146.91</v>
          </cell>
          <cell r="L1353">
            <v>0</v>
          </cell>
        </row>
        <row r="1360">
          <cell r="G1360">
            <v>700000</v>
          </cell>
          <cell r="I1360">
            <v>0</v>
          </cell>
          <cell r="K1360">
            <v>700000</v>
          </cell>
          <cell r="L1360">
            <v>0</v>
          </cell>
        </row>
        <row r="1372">
          <cell r="G1372">
            <v>28026800</v>
          </cell>
          <cell r="H1372">
            <v>28026800</v>
          </cell>
          <cell r="K1372">
            <v>28026800</v>
          </cell>
          <cell r="L1372">
            <v>28026800</v>
          </cell>
        </row>
        <row r="1376">
          <cell r="G1376">
            <v>21471316.170000002</v>
          </cell>
          <cell r="K1376">
            <v>21471316.170000002</v>
          </cell>
          <cell r="L1376">
            <v>0</v>
          </cell>
        </row>
        <row r="1379">
          <cell r="G1379">
            <v>59126399.999999993</v>
          </cell>
          <cell r="H1379">
            <v>45335600</v>
          </cell>
          <cell r="K1379">
            <v>59126399.999999993</v>
          </cell>
          <cell r="L1379">
            <v>45335600</v>
          </cell>
        </row>
        <row r="1385">
          <cell r="G1385">
            <v>2520200</v>
          </cell>
          <cell r="H1385">
            <v>2520200</v>
          </cell>
          <cell r="K1385">
            <v>2520200</v>
          </cell>
          <cell r="L1385">
            <v>2520200</v>
          </cell>
        </row>
        <row r="1389">
          <cell r="G1389">
            <v>1604513.58</v>
          </cell>
          <cell r="K1389">
            <v>1604513.58</v>
          </cell>
          <cell r="L1389">
            <v>0</v>
          </cell>
        </row>
        <row r="1394">
          <cell r="G1394">
            <v>385905910.14999998</v>
          </cell>
          <cell r="H1394">
            <v>340682400</v>
          </cell>
          <cell r="K1394">
            <v>385905910.14999998</v>
          </cell>
          <cell r="L1394">
            <v>340682400</v>
          </cell>
        </row>
        <row r="1401">
          <cell r="G1401">
            <v>1665860</v>
          </cell>
          <cell r="I1401">
            <v>0</v>
          </cell>
          <cell r="K1401">
            <v>1665860</v>
          </cell>
          <cell r="L1401">
            <v>0</v>
          </cell>
        </row>
        <row r="1408">
          <cell r="G1408">
            <v>415500</v>
          </cell>
          <cell r="H1408">
            <v>415500</v>
          </cell>
          <cell r="I1408">
            <v>-8100</v>
          </cell>
          <cell r="J1408">
            <v>-8100</v>
          </cell>
          <cell r="K1408">
            <v>407400</v>
          </cell>
          <cell r="L1408">
            <v>407400</v>
          </cell>
        </row>
        <row r="1414">
          <cell r="G1414">
            <v>202658</v>
          </cell>
          <cell r="K1414">
            <v>202658</v>
          </cell>
          <cell r="L1414">
            <v>0</v>
          </cell>
        </row>
        <row r="1421">
          <cell r="G1421">
            <v>698280</v>
          </cell>
          <cell r="H1421">
            <v>698280</v>
          </cell>
          <cell r="I1421">
            <v>0</v>
          </cell>
          <cell r="K1421">
            <v>698280</v>
          </cell>
          <cell r="L1421">
            <v>698280</v>
          </cell>
        </row>
        <row r="1423">
          <cell r="G1423">
            <v>397920.95</v>
          </cell>
          <cell r="H1423">
            <v>0</v>
          </cell>
          <cell r="I1423">
            <v>0</v>
          </cell>
          <cell r="K1423">
            <v>397920.95</v>
          </cell>
          <cell r="L1423">
            <v>0</v>
          </cell>
        </row>
        <row r="1436">
          <cell r="G1436">
            <v>70000</v>
          </cell>
          <cell r="I1436">
            <v>-23380</v>
          </cell>
          <cell r="K1436">
            <v>46620</v>
          </cell>
          <cell r="L1436">
            <v>0</v>
          </cell>
        </row>
        <row r="1439">
          <cell r="G1439">
            <v>194160</v>
          </cell>
          <cell r="I1439">
            <v>-70000</v>
          </cell>
          <cell r="K1439">
            <v>124160</v>
          </cell>
          <cell r="L1439">
            <v>0</v>
          </cell>
        </row>
        <row r="1443">
          <cell r="G1443">
            <v>2234400.9</v>
          </cell>
          <cell r="I1443">
            <v>0</v>
          </cell>
          <cell r="K1443">
            <v>2234400.9</v>
          </cell>
          <cell r="L1443">
            <v>0</v>
          </cell>
        </row>
        <row r="1445">
          <cell r="G1445">
            <v>186000</v>
          </cell>
          <cell r="I1445">
            <v>-80000</v>
          </cell>
          <cell r="K1445">
            <v>106000</v>
          </cell>
          <cell r="L1445">
            <v>0</v>
          </cell>
        </row>
        <row r="1447">
          <cell r="G1447">
            <v>1740232.42</v>
          </cell>
          <cell r="I1447">
            <v>40000</v>
          </cell>
          <cell r="K1447">
            <v>1780232.42</v>
          </cell>
          <cell r="L1447">
            <v>0</v>
          </cell>
        </row>
        <row r="1449">
          <cell r="G1449">
            <v>260000</v>
          </cell>
          <cell r="K1449">
            <v>260000</v>
          </cell>
          <cell r="L1449">
            <v>0</v>
          </cell>
        </row>
        <row r="1450">
          <cell r="G1450">
            <v>100000</v>
          </cell>
          <cell r="K1450">
            <v>100000</v>
          </cell>
          <cell r="L1450">
            <v>0</v>
          </cell>
        </row>
        <row r="1452">
          <cell r="G1452">
            <v>4722610.01</v>
          </cell>
          <cell r="I1452">
            <v>218120</v>
          </cell>
          <cell r="K1452">
            <v>4940730.01</v>
          </cell>
          <cell r="L1452">
            <v>0</v>
          </cell>
        </row>
        <row r="1458">
          <cell r="G1458">
            <v>240000</v>
          </cell>
          <cell r="K1458">
            <v>240000</v>
          </cell>
          <cell r="L1458">
            <v>0</v>
          </cell>
        </row>
        <row r="1461">
          <cell r="G1461">
            <v>0</v>
          </cell>
          <cell r="K1461">
            <v>0</v>
          </cell>
          <cell r="L1461">
            <v>0</v>
          </cell>
        </row>
        <row r="1464">
          <cell r="G1464">
            <v>72000</v>
          </cell>
          <cell r="K1464">
            <v>72000</v>
          </cell>
          <cell r="L1464">
            <v>0</v>
          </cell>
        </row>
        <row r="1468">
          <cell r="G1468">
            <v>117500</v>
          </cell>
          <cell r="K1468">
            <v>117500</v>
          </cell>
          <cell r="L1468">
            <v>0</v>
          </cell>
        </row>
        <row r="1469">
          <cell r="G1469">
            <v>3000</v>
          </cell>
          <cell r="K1469">
            <v>3000</v>
          </cell>
          <cell r="L1469">
            <v>0</v>
          </cell>
        </row>
        <row r="1481">
          <cell r="G1481">
            <v>0</v>
          </cell>
          <cell r="I1481">
            <v>30624.6</v>
          </cell>
          <cell r="K1481">
            <v>30624.6</v>
          </cell>
          <cell r="L1481">
            <v>0</v>
          </cell>
        </row>
        <row r="1482">
          <cell r="G1482">
            <v>0</v>
          </cell>
          <cell r="I1482">
            <v>34500</v>
          </cell>
          <cell r="K1482">
            <v>34500</v>
          </cell>
          <cell r="L1482">
            <v>0</v>
          </cell>
        </row>
        <row r="1484">
          <cell r="G1484">
            <v>70000</v>
          </cell>
          <cell r="I1484">
            <v>-29324.6</v>
          </cell>
          <cell r="K1484">
            <v>40675.4</v>
          </cell>
          <cell r="L1484">
            <v>0</v>
          </cell>
        </row>
        <row r="1485">
          <cell r="G1485">
            <v>30000</v>
          </cell>
          <cell r="I1485">
            <v>-2800</v>
          </cell>
          <cell r="K1485">
            <v>27200</v>
          </cell>
          <cell r="L1485">
            <v>0</v>
          </cell>
        </row>
        <row r="1492">
          <cell r="G1492">
            <v>75544</v>
          </cell>
          <cell r="I1492">
            <v>0</v>
          </cell>
          <cell r="K1492">
            <v>75544</v>
          </cell>
          <cell r="L1492">
            <v>0</v>
          </cell>
        </row>
        <row r="1496">
          <cell r="G1496">
            <v>914675.8</v>
          </cell>
          <cell r="I1496">
            <v>-563134.98</v>
          </cell>
          <cell r="K1496">
            <v>351540.82000000007</v>
          </cell>
          <cell r="L1496">
            <v>0</v>
          </cell>
        </row>
        <row r="1498">
          <cell r="G1498">
            <v>1283047.1200000001</v>
          </cell>
          <cell r="I1498">
            <v>-159754.19</v>
          </cell>
          <cell r="K1498">
            <v>1123292.9300000002</v>
          </cell>
          <cell r="L1498">
            <v>0</v>
          </cell>
        </row>
        <row r="1510">
          <cell r="G1510">
            <v>129654</v>
          </cell>
          <cell r="I1510">
            <v>160000</v>
          </cell>
          <cell r="K1510">
            <v>289654</v>
          </cell>
          <cell r="L1510">
            <v>0</v>
          </cell>
        </row>
        <row r="1513">
          <cell r="K1513">
            <v>0</v>
          </cell>
          <cell r="L1513">
            <v>0</v>
          </cell>
        </row>
        <row r="1521">
          <cell r="G1521">
            <v>48246</v>
          </cell>
          <cell r="K1521">
            <v>48246</v>
          </cell>
          <cell r="L1521">
            <v>0</v>
          </cell>
        </row>
        <row r="1522">
          <cell r="G1522">
            <v>0</v>
          </cell>
          <cell r="K1522">
            <v>0</v>
          </cell>
          <cell r="L1522">
            <v>0</v>
          </cell>
        </row>
        <row r="1530">
          <cell r="G1530">
            <v>9142181.7699999996</v>
          </cell>
          <cell r="I1530">
            <v>53681.29</v>
          </cell>
          <cell r="K1530">
            <v>9195863.0599999987</v>
          </cell>
          <cell r="L1530">
            <v>0</v>
          </cell>
        </row>
        <row r="1539">
          <cell r="G1539">
            <v>40000</v>
          </cell>
          <cell r="I1539">
            <v>-16739</v>
          </cell>
          <cell r="K1539">
            <v>23261</v>
          </cell>
          <cell r="L1539">
            <v>0</v>
          </cell>
        </row>
        <row r="1540">
          <cell r="G1540">
            <v>44000</v>
          </cell>
          <cell r="I1540">
            <v>36000</v>
          </cell>
          <cell r="K1540">
            <v>80000</v>
          </cell>
          <cell r="L1540">
            <v>0</v>
          </cell>
        </row>
        <row r="1543">
          <cell r="G1543">
            <v>378400</v>
          </cell>
          <cell r="I1543">
            <v>-305273.2</v>
          </cell>
          <cell r="K1543">
            <v>73126.799999999988</v>
          </cell>
          <cell r="L1543">
            <v>0</v>
          </cell>
        </row>
        <row r="1549">
          <cell r="G1549">
            <v>200000</v>
          </cell>
          <cell r="I1549">
            <v>-20000</v>
          </cell>
          <cell r="K1549">
            <v>180000</v>
          </cell>
          <cell r="L1549">
            <v>0</v>
          </cell>
        </row>
        <row r="1553">
          <cell r="G1553">
            <v>600000</v>
          </cell>
          <cell r="I1553">
            <v>20000</v>
          </cell>
          <cell r="K1553">
            <v>620000</v>
          </cell>
          <cell r="L1553">
            <v>0</v>
          </cell>
        </row>
        <row r="1556">
          <cell r="G1556">
            <v>100000</v>
          </cell>
          <cell r="I1556">
            <v>0</v>
          </cell>
          <cell r="K1556">
            <v>100000</v>
          </cell>
          <cell r="L1556">
            <v>0</v>
          </cell>
        </row>
        <row r="1559">
          <cell r="G1559">
            <v>4455800</v>
          </cell>
          <cell r="I1559">
            <v>0</v>
          </cell>
          <cell r="K1559">
            <v>4455800</v>
          </cell>
          <cell r="L1559">
            <v>0</v>
          </cell>
        </row>
        <row r="1560">
          <cell r="G1560">
            <v>31200</v>
          </cell>
          <cell r="I1560">
            <v>-27200</v>
          </cell>
          <cell r="K1560">
            <v>4000</v>
          </cell>
          <cell r="L1560">
            <v>0</v>
          </cell>
        </row>
        <row r="1565">
          <cell r="G1565">
            <v>1519242.52</v>
          </cell>
          <cell r="I1565">
            <v>0</v>
          </cell>
          <cell r="K1565">
            <v>1519242.52</v>
          </cell>
          <cell r="L1565">
            <v>0</v>
          </cell>
        </row>
        <row r="1566">
          <cell r="G1566">
            <v>194000</v>
          </cell>
          <cell r="I1566">
            <v>162763.07</v>
          </cell>
          <cell r="K1566">
            <v>356763.07</v>
          </cell>
          <cell r="L1566">
            <v>0</v>
          </cell>
        </row>
        <row r="1571">
          <cell r="G1571">
            <v>645243</v>
          </cell>
          <cell r="K1571">
            <v>645243</v>
          </cell>
          <cell r="L1571">
            <v>0</v>
          </cell>
        </row>
        <row r="1574">
          <cell r="G1574">
            <v>30000</v>
          </cell>
          <cell r="K1574">
            <v>30000</v>
          </cell>
          <cell r="L1574">
            <v>0</v>
          </cell>
        </row>
        <row r="1578">
          <cell r="G1578">
            <v>197600</v>
          </cell>
          <cell r="K1578">
            <v>197600</v>
          </cell>
          <cell r="L1578">
            <v>0</v>
          </cell>
        </row>
        <row r="1579">
          <cell r="G1579">
            <v>3500</v>
          </cell>
          <cell r="I1579">
            <v>-45</v>
          </cell>
          <cell r="K1579">
            <v>3455</v>
          </cell>
          <cell r="L1579">
            <v>0</v>
          </cell>
        </row>
        <row r="1583">
          <cell r="G1583">
            <v>119058.14</v>
          </cell>
          <cell r="K1583">
            <v>119058.14</v>
          </cell>
          <cell r="L1583">
            <v>0</v>
          </cell>
        </row>
        <row r="1584">
          <cell r="G1584">
            <v>44331.94</v>
          </cell>
          <cell r="I1584">
            <v>51254</v>
          </cell>
          <cell r="K1584">
            <v>95585.94</v>
          </cell>
          <cell r="L1584">
            <v>0</v>
          </cell>
        </row>
        <row r="1591">
          <cell r="G1591">
            <v>2859996.29</v>
          </cell>
          <cell r="I1591">
            <v>-1598396.29</v>
          </cell>
          <cell r="K1591">
            <v>1261600</v>
          </cell>
          <cell r="L1591">
            <v>0</v>
          </cell>
        </row>
        <row r="1594">
          <cell r="G1594">
            <v>570728</v>
          </cell>
          <cell r="K1594">
            <v>570728</v>
          </cell>
          <cell r="L1594">
            <v>0</v>
          </cell>
        </row>
        <row r="1598">
          <cell r="G1598">
            <v>19310769.030000001</v>
          </cell>
          <cell r="I1598">
            <v>395716.82</v>
          </cell>
          <cell r="K1598">
            <v>19706485.850000001</v>
          </cell>
          <cell r="L1598">
            <v>0</v>
          </cell>
        </row>
        <row r="1599">
          <cell r="G1599">
            <v>2589169.84</v>
          </cell>
          <cell r="I1599">
            <v>397300</v>
          </cell>
          <cell r="K1599">
            <v>2986469.84</v>
          </cell>
          <cell r="L1599">
            <v>0</v>
          </cell>
        </row>
        <row r="1600">
          <cell r="G1600">
            <v>14008.16</v>
          </cell>
          <cell r="I1600">
            <v>-1586</v>
          </cell>
          <cell r="K1600">
            <v>12422.16</v>
          </cell>
          <cell r="L1600">
            <v>0</v>
          </cell>
        </row>
        <row r="1614">
          <cell r="G1614">
            <v>11982778.050000001</v>
          </cell>
          <cell r="H1614">
            <v>11982778.050000001</v>
          </cell>
          <cell r="K1614">
            <v>11982778.050000001</v>
          </cell>
          <cell r="L1614">
            <v>11982778.050000001</v>
          </cell>
        </row>
        <row r="1616">
          <cell r="G1616">
            <v>1941739.17</v>
          </cell>
          <cell r="K1616">
            <v>1941739.17</v>
          </cell>
          <cell r="L1616">
            <v>0</v>
          </cell>
        </row>
        <row r="1618">
          <cell r="G1618">
            <v>18186775.819999997</v>
          </cell>
          <cell r="K1618">
            <v>18186775.819999997</v>
          </cell>
          <cell r="L1618">
            <v>0</v>
          </cell>
        </row>
        <row r="1621">
          <cell r="K1621">
            <v>0</v>
          </cell>
          <cell r="L1621">
            <v>0</v>
          </cell>
        </row>
        <row r="1627">
          <cell r="G1627">
            <v>12129000</v>
          </cell>
          <cell r="I1627">
            <v>973524.31</v>
          </cell>
          <cell r="K1627">
            <v>13102524.310000001</v>
          </cell>
          <cell r="L1627">
            <v>0</v>
          </cell>
        </row>
        <row r="1634">
          <cell r="G1634">
            <v>3637600</v>
          </cell>
          <cell r="H1634">
            <v>3637600</v>
          </cell>
          <cell r="K1634">
            <v>3637600</v>
          </cell>
          <cell r="L1634">
            <v>3637600</v>
          </cell>
        </row>
      </sheetData>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43"/>
  <sheetViews>
    <sheetView tabSelected="1" topLeftCell="A895" workbookViewId="0">
      <selection activeCell="A127" sqref="A127"/>
    </sheetView>
  </sheetViews>
  <sheetFormatPr defaultRowHeight="15" x14ac:dyDescent="0.25"/>
  <cols>
    <col min="1" max="1" width="38.7109375" style="1" customWidth="1"/>
    <col min="2" max="2" width="6.28515625" style="1" customWidth="1"/>
    <col min="3" max="3" width="6.5703125" style="1" customWidth="1"/>
    <col min="4" max="4" width="11.28515625" style="1" customWidth="1"/>
    <col min="5" max="5" width="7" style="1" customWidth="1"/>
    <col min="6" max="6" width="16.28515625" style="4" hidden="1" customWidth="1"/>
    <col min="7" max="7" width="16" style="4" hidden="1" customWidth="1"/>
    <col min="8" max="8" width="15.85546875" style="4" hidden="1" customWidth="1"/>
    <col min="9" max="9" width="14.28515625" style="4" hidden="1" customWidth="1"/>
    <col min="10" max="10" width="16.28515625" style="4" customWidth="1"/>
    <col min="11" max="11" width="16" style="4" customWidth="1"/>
    <col min="12" max="12" width="20.42578125" customWidth="1"/>
    <col min="13" max="13" width="20.140625" customWidth="1"/>
  </cols>
  <sheetData>
    <row r="1" spans="1:12" x14ac:dyDescent="0.25">
      <c r="A1" s="55" t="s">
        <v>749</v>
      </c>
      <c r="B1" s="55"/>
      <c r="C1" s="55"/>
      <c r="D1" s="55"/>
      <c r="E1" s="55"/>
      <c r="F1" s="55"/>
      <c r="G1" s="55"/>
      <c r="H1" s="55"/>
      <c r="I1" s="55"/>
      <c r="J1" s="55"/>
      <c r="K1" s="55"/>
    </row>
    <row r="2" spans="1:12" ht="19.5" customHeight="1" x14ac:dyDescent="0.25">
      <c r="A2" s="56" t="s">
        <v>750</v>
      </c>
      <c r="B2" s="56"/>
      <c r="C2" s="56"/>
      <c r="D2" s="56"/>
      <c r="E2" s="56"/>
      <c r="F2" s="56"/>
      <c r="G2" s="56"/>
      <c r="H2" s="56"/>
      <c r="I2" s="56"/>
      <c r="J2" s="56"/>
      <c r="K2" s="56"/>
    </row>
    <row r="3" spans="1:12" x14ac:dyDescent="0.25">
      <c r="A3" s="57" t="s">
        <v>0</v>
      </c>
      <c r="B3" s="57"/>
      <c r="C3" s="57"/>
      <c r="D3" s="57"/>
      <c r="E3" s="57"/>
      <c r="F3" s="57"/>
      <c r="G3" s="57"/>
      <c r="H3" s="57"/>
      <c r="I3" s="57"/>
      <c r="J3" s="57"/>
      <c r="K3" s="57"/>
    </row>
    <row r="4" spans="1:12" s="1" customFormat="1" ht="49.5" customHeight="1" x14ac:dyDescent="0.2">
      <c r="A4" s="58" t="s">
        <v>1</v>
      </c>
      <c r="B4" s="58"/>
      <c r="C4" s="58"/>
      <c r="D4" s="58"/>
      <c r="E4" s="58"/>
      <c r="F4" s="58"/>
      <c r="G4" s="58"/>
      <c r="H4" s="58"/>
      <c r="I4" s="58"/>
      <c r="J4" s="58"/>
      <c r="K4" s="58"/>
    </row>
    <row r="5" spans="1:12" x14ac:dyDescent="0.25">
      <c r="A5" s="2"/>
      <c r="B5" s="2"/>
      <c r="C5" s="2"/>
      <c r="D5" s="2"/>
      <c r="E5" s="2"/>
      <c r="F5" s="3"/>
      <c r="G5" s="3"/>
      <c r="K5" s="5"/>
    </row>
    <row r="6" spans="1:12" ht="63" customHeight="1" x14ac:dyDescent="0.25">
      <c r="A6" s="59" t="s">
        <v>2</v>
      </c>
      <c r="B6" s="59"/>
      <c r="C6" s="59"/>
      <c r="D6" s="59"/>
      <c r="E6" s="59"/>
      <c r="F6" s="59"/>
      <c r="G6" s="59"/>
      <c r="H6" s="59"/>
      <c r="I6" s="59"/>
      <c r="J6" s="59"/>
      <c r="K6" s="59"/>
    </row>
    <row r="7" spans="1:12" x14ac:dyDescent="0.25">
      <c r="A7" s="6" t="s">
        <v>3</v>
      </c>
      <c r="B7" s="60"/>
      <c r="C7" s="60"/>
      <c r="D7" s="60"/>
      <c r="E7" s="60"/>
      <c r="F7" s="60"/>
      <c r="G7" s="60"/>
      <c r="K7" s="7" t="s">
        <v>4</v>
      </c>
    </row>
    <row r="8" spans="1:12" s="8" customFormat="1" ht="15" customHeight="1" x14ac:dyDescent="0.25">
      <c r="A8" s="62" t="s">
        <v>5</v>
      </c>
      <c r="B8" s="62" t="s">
        <v>6</v>
      </c>
      <c r="C8" s="62" t="s">
        <v>7</v>
      </c>
      <c r="D8" s="62" t="s">
        <v>8</v>
      </c>
      <c r="E8" s="62" t="s">
        <v>9</v>
      </c>
      <c r="F8" s="53" t="s">
        <v>10</v>
      </c>
      <c r="G8" s="64" t="s">
        <v>11</v>
      </c>
      <c r="H8" s="66" t="s">
        <v>12</v>
      </c>
      <c r="I8" s="66" t="s">
        <v>12</v>
      </c>
      <c r="J8" s="67" t="s">
        <v>10</v>
      </c>
      <c r="K8" s="68" t="s">
        <v>11</v>
      </c>
    </row>
    <row r="9" spans="1:12" s="8" customFormat="1" ht="48.75" customHeight="1" x14ac:dyDescent="0.25">
      <c r="A9" s="63" t="s">
        <v>3</v>
      </c>
      <c r="B9" s="63" t="s">
        <v>3</v>
      </c>
      <c r="C9" s="63" t="s">
        <v>3</v>
      </c>
      <c r="D9" s="63" t="s">
        <v>3</v>
      </c>
      <c r="E9" s="63" t="s">
        <v>3</v>
      </c>
      <c r="F9" s="54" t="s">
        <v>3</v>
      </c>
      <c r="G9" s="65" t="s">
        <v>3</v>
      </c>
      <c r="H9" s="66"/>
      <c r="I9" s="66"/>
      <c r="J9" s="67" t="s">
        <v>3</v>
      </c>
      <c r="K9" s="68" t="s">
        <v>3</v>
      </c>
    </row>
    <row r="10" spans="1:12" x14ac:dyDescent="0.25">
      <c r="A10" s="9" t="s">
        <v>13</v>
      </c>
      <c r="B10" s="10" t="s">
        <v>14</v>
      </c>
      <c r="C10" s="10" t="s">
        <v>3</v>
      </c>
      <c r="D10" s="10" t="s">
        <v>3</v>
      </c>
      <c r="E10" s="11" t="s">
        <v>3</v>
      </c>
      <c r="F10" s="12">
        <f>F11+F21+F43+F76+F95+F100+F71</f>
        <v>213066900.46999997</v>
      </c>
      <c r="G10" s="12">
        <f t="shared" ref="G10:K10" si="0">G11+G21+G43+G76+G95+G100+G71</f>
        <v>669414.64000000013</v>
      </c>
      <c r="H10" s="12">
        <f t="shared" si="0"/>
        <v>-17799365.330000002</v>
      </c>
      <c r="I10" s="12">
        <f t="shared" si="0"/>
        <v>0</v>
      </c>
      <c r="J10" s="12">
        <f t="shared" si="0"/>
        <v>195267535.13999999</v>
      </c>
      <c r="K10" s="12">
        <f t="shared" si="0"/>
        <v>669414.64000000013</v>
      </c>
      <c r="L10" s="13"/>
    </row>
    <row r="11" spans="1:12" ht="38.25" x14ac:dyDescent="0.25">
      <c r="A11" s="9" t="s">
        <v>15</v>
      </c>
      <c r="B11" s="10" t="s">
        <v>14</v>
      </c>
      <c r="C11" s="10" t="s">
        <v>16</v>
      </c>
      <c r="D11" s="10" t="s">
        <v>3</v>
      </c>
      <c r="E11" s="11" t="s">
        <v>3</v>
      </c>
      <c r="F11" s="12">
        <f>F12</f>
        <v>2971081.9899999998</v>
      </c>
      <c r="G11" s="12">
        <f t="shared" ref="G11:K12" si="1">G12</f>
        <v>0</v>
      </c>
      <c r="H11" s="12">
        <f t="shared" si="1"/>
        <v>-50000</v>
      </c>
      <c r="I11" s="12">
        <f t="shared" si="1"/>
        <v>0</v>
      </c>
      <c r="J11" s="12">
        <f t="shared" si="1"/>
        <v>2921081.9899999998</v>
      </c>
      <c r="K11" s="12">
        <f t="shared" si="1"/>
        <v>0</v>
      </c>
      <c r="L11" s="13"/>
    </row>
    <row r="12" spans="1:12" x14ac:dyDescent="0.25">
      <c r="A12" s="14" t="s">
        <v>17</v>
      </c>
      <c r="B12" s="10" t="s">
        <v>14</v>
      </c>
      <c r="C12" s="10" t="s">
        <v>16</v>
      </c>
      <c r="D12" s="10" t="s">
        <v>18</v>
      </c>
      <c r="E12" s="11"/>
      <c r="F12" s="12">
        <f>F13</f>
        <v>2971081.9899999998</v>
      </c>
      <c r="G12" s="12">
        <f t="shared" si="1"/>
        <v>0</v>
      </c>
      <c r="H12" s="12">
        <f t="shared" si="1"/>
        <v>-50000</v>
      </c>
      <c r="I12" s="12">
        <f t="shared" si="1"/>
        <v>0</v>
      </c>
      <c r="J12" s="12">
        <f t="shared" si="1"/>
        <v>2921081.9899999998</v>
      </c>
      <c r="K12" s="12">
        <f t="shared" si="1"/>
        <v>0</v>
      </c>
      <c r="L12" s="13"/>
    </row>
    <row r="13" spans="1:12" ht="38.25" x14ac:dyDescent="0.25">
      <c r="A13" s="14" t="s">
        <v>19</v>
      </c>
      <c r="B13" s="10" t="s">
        <v>14</v>
      </c>
      <c r="C13" s="10" t="s">
        <v>16</v>
      </c>
      <c r="D13" s="10" t="s">
        <v>20</v>
      </c>
      <c r="E13" s="11"/>
      <c r="F13" s="12">
        <f t="shared" ref="F13:K13" si="2">F14+F16+F19</f>
        <v>2971081.9899999998</v>
      </c>
      <c r="G13" s="12">
        <f t="shared" si="2"/>
        <v>0</v>
      </c>
      <c r="H13" s="12">
        <f t="shared" si="2"/>
        <v>-50000</v>
      </c>
      <c r="I13" s="12">
        <f t="shared" si="2"/>
        <v>0</v>
      </c>
      <c r="J13" s="12">
        <f t="shared" si="2"/>
        <v>2921081.9899999998</v>
      </c>
      <c r="K13" s="12">
        <f t="shared" si="2"/>
        <v>0</v>
      </c>
      <c r="L13" s="13"/>
    </row>
    <row r="14" spans="1:12" ht="25.5" x14ac:dyDescent="0.25">
      <c r="A14" s="15" t="s">
        <v>21</v>
      </c>
      <c r="B14" s="10" t="s">
        <v>14</v>
      </c>
      <c r="C14" s="10" t="s">
        <v>16</v>
      </c>
      <c r="D14" s="10" t="s">
        <v>22</v>
      </c>
      <c r="E14" s="11"/>
      <c r="F14" s="12">
        <f t="shared" ref="F14:K14" si="3">F15</f>
        <v>2471081.9899999998</v>
      </c>
      <c r="G14" s="12">
        <f t="shared" si="3"/>
        <v>0</v>
      </c>
      <c r="H14" s="12">
        <f t="shared" si="3"/>
        <v>0</v>
      </c>
      <c r="I14" s="12">
        <f t="shared" si="3"/>
        <v>0</v>
      </c>
      <c r="J14" s="12">
        <f t="shared" si="3"/>
        <v>2471081.9899999998</v>
      </c>
      <c r="K14" s="12">
        <f t="shared" si="3"/>
        <v>0</v>
      </c>
      <c r="L14" s="13"/>
    </row>
    <row r="15" spans="1:12" ht="76.5" x14ac:dyDescent="0.25">
      <c r="A15" s="15" t="s">
        <v>23</v>
      </c>
      <c r="B15" s="10" t="s">
        <v>14</v>
      </c>
      <c r="C15" s="10" t="s">
        <v>16</v>
      </c>
      <c r="D15" s="10" t="s">
        <v>22</v>
      </c>
      <c r="E15" s="11">
        <v>100</v>
      </c>
      <c r="F15" s="12">
        <f>'[1]9.ведомства'!G17</f>
        <v>2471081.9899999998</v>
      </c>
      <c r="G15" s="12">
        <f>'[1]9.ведомства'!H17</f>
        <v>0</v>
      </c>
      <c r="H15" s="12">
        <f>'[1]9.ведомства'!I17</f>
        <v>0</v>
      </c>
      <c r="I15" s="12">
        <f>'[1]9.ведомства'!J17</f>
        <v>0</v>
      </c>
      <c r="J15" s="12">
        <f>'[1]9.ведомства'!K17</f>
        <v>2471081.9899999998</v>
      </c>
      <c r="K15" s="12">
        <f>'[1]9.ведомства'!L17</f>
        <v>0</v>
      </c>
      <c r="L15" s="13"/>
    </row>
    <row r="16" spans="1:12" ht="25.5" x14ac:dyDescent="0.25">
      <c r="A16" s="16" t="s">
        <v>24</v>
      </c>
      <c r="B16" s="10" t="s">
        <v>14</v>
      </c>
      <c r="C16" s="10" t="s">
        <v>16</v>
      </c>
      <c r="D16" s="10" t="s">
        <v>25</v>
      </c>
      <c r="E16" s="11"/>
      <c r="F16" s="12">
        <f t="shared" ref="F16:K16" si="4">SUM(F17:F18)</f>
        <v>400000</v>
      </c>
      <c r="G16" s="12">
        <f t="shared" si="4"/>
        <v>0</v>
      </c>
      <c r="H16" s="12">
        <f t="shared" si="4"/>
        <v>-50000</v>
      </c>
      <c r="I16" s="12">
        <f t="shared" si="4"/>
        <v>0</v>
      </c>
      <c r="J16" s="12">
        <f t="shared" si="4"/>
        <v>350000</v>
      </c>
      <c r="K16" s="12">
        <f t="shared" si="4"/>
        <v>0</v>
      </c>
      <c r="L16" s="13"/>
    </row>
    <row r="17" spans="1:12" ht="76.5" x14ac:dyDescent="0.25">
      <c r="A17" s="15" t="s">
        <v>23</v>
      </c>
      <c r="B17" s="10" t="s">
        <v>14</v>
      </c>
      <c r="C17" s="10" t="s">
        <v>16</v>
      </c>
      <c r="D17" s="10" t="s">
        <v>25</v>
      </c>
      <c r="E17" s="11">
        <v>100</v>
      </c>
      <c r="F17" s="12">
        <f>'[1]9.ведомства'!G19</f>
        <v>270000</v>
      </c>
      <c r="G17" s="12">
        <f>'[1]9.ведомства'!H19</f>
        <v>0</v>
      </c>
      <c r="H17" s="12">
        <f>'[1]9.ведомства'!I19</f>
        <v>0</v>
      </c>
      <c r="I17" s="12">
        <f>'[1]9.ведомства'!J19</f>
        <v>0</v>
      </c>
      <c r="J17" s="12">
        <f>'[1]9.ведомства'!K19</f>
        <v>270000</v>
      </c>
      <c r="K17" s="12">
        <f>'[1]9.ведомства'!L19</f>
        <v>0</v>
      </c>
      <c r="L17" s="13"/>
    </row>
    <row r="18" spans="1:12" ht="38.25" x14ac:dyDescent="0.25">
      <c r="A18" s="15" t="s">
        <v>26</v>
      </c>
      <c r="B18" s="10" t="s">
        <v>14</v>
      </c>
      <c r="C18" s="10" t="s">
        <v>16</v>
      </c>
      <c r="D18" s="10" t="s">
        <v>25</v>
      </c>
      <c r="E18" s="10" t="s">
        <v>27</v>
      </c>
      <c r="F18" s="12">
        <f>'[1]9.ведомства'!G20</f>
        <v>130000</v>
      </c>
      <c r="G18" s="12">
        <f>'[1]9.ведомства'!H20</f>
        <v>0</v>
      </c>
      <c r="H18" s="12">
        <f>'[1]9.ведомства'!I20</f>
        <v>-50000</v>
      </c>
      <c r="I18" s="12">
        <f>'[1]9.ведомства'!J20</f>
        <v>0</v>
      </c>
      <c r="J18" s="12">
        <f>'[1]9.ведомства'!K20</f>
        <v>80000</v>
      </c>
      <c r="K18" s="12">
        <f>'[1]9.ведомства'!L20</f>
        <v>0</v>
      </c>
      <c r="L18" s="13"/>
    </row>
    <row r="19" spans="1:12" ht="63.75" x14ac:dyDescent="0.25">
      <c r="A19" s="15" t="s">
        <v>28</v>
      </c>
      <c r="B19" s="10" t="s">
        <v>14</v>
      </c>
      <c r="C19" s="10" t="s">
        <v>16</v>
      </c>
      <c r="D19" s="10" t="s">
        <v>29</v>
      </c>
      <c r="E19" s="11"/>
      <c r="F19" s="12">
        <f t="shared" ref="F19:K19" si="5">F20</f>
        <v>100000</v>
      </c>
      <c r="G19" s="12">
        <f t="shared" si="5"/>
        <v>0</v>
      </c>
      <c r="H19" s="12">
        <f t="shared" si="5"/>
        <v>0</v>
      </c>
      <c r="I19" s="12">
        <f t="shared" si="5"/>
        <v>0</v>
      </c>
      <c r="J19" s="12">
        <f t="shared" si="5"/>
        <v>100000</v>
      </c>
      <c r="K19" s="12">
        <f t="shared" si="5"/>
        <v>0</v>
      </c>
      <c r="L19" s="13"/>
    </row>
    <row r="20" spans="1:12" ht="76.5" x14ac:dyDescent="0.25">
      <c r="A20" s="15" t="s">
        <v>23</v>
      </c>
      <c r="B20" s="10" t="s">
        <v>14</v>
      </c>
      <c r="C20" s="10" t="s">
        <v>16</v>
      </c>
      <c r="D20" s="10" t="s">
        <v>29</v>
      </c>
      <c r="E20" s="11">
        <v>100</v>
      </c>
      <c r="F20" s="12">
        <f>'[1]9.ведомства'!G22</f>
        <v>100000</v>
      </c>
      <c r="G20" s="12">
        <f>'[1]9.ведомства'!H22</f>
        <v>0</v>
      </c>
      <c r="H20" s="12">
        <f>'[1]9.ведомства'!I22</f>
        <v>0</v>
      </c>
      <c r="I20" s="12">
        <f>'[1]9.ведомства'!J22</f>
        <v>0</v>
      </c>
      <c r="J20" s="12">
        <f>'[1]9.ведомства'!K22</f>
        <v>100000</v>
      </c>
      <c r="K20" s="12">
        <f>'[1]9.ведомства'!L22</f>
        <v>0</v>
      </c>
      <c r="L20" s="13"/>
    </row>
    <row r="21" spans="1:12" ht="51" x14ac:dyDescent="0.25">
      <c r="A21" s="15" t="s">
        <v>30</v>
      </c>
      <c r="B21" s="10" t="s">
        <v>14</v>
      </c>
      <c r="C21" s="10" t="s">
        <v>31</v>
      </c>
      <c r="D21" s="10"/>
      <c r="E21" s="10"/>
      <c r="F21" s="12">
        <f t="shared" ref="F21:K21" si="6">F30+F22</f>
        <v>9507403.3300000001</v>
      </c>
      <c r="G21" s="12">
        <f t="shared" si="6"/>
        <v>0</v>
      </c>
      <c r="H21" s="12">
        <f t="shared" si="6"/>
        <v>84740</v>
      </c>
      <c r="I21" s="12">
        <f t="shared" si="6"/>
        <v>0</v>
      </c>
      <c r="J21" s="12">
        <f t="shared" si="6"/>
        <v>9592143.3300000001</v>
      </c>
      <c r="K21" s="12">
        <f t="shared" si="6"/>
        <v>0</v>
      </c>
      <c r="L21" s="13"/>
    </row>
    <row r="22" spans="1:12" ht="38.25" x14ac:dyDescent="0.25">
      <c r="A22" s="15" t="s">
        <v>32</v>
      </c>
      <c r="B22" s="10" t="s">
        <v>14</v>
      </c>
      <c r="C22" s="10" t="s">
        <v>31</v>
      </c>
      <c r="D22" s="10" t="s">
        <v>33</v>
      </c>
      <c r="E22" s="10"/>
      <c r="F22" s="12">
        <f t="shared" ref="F22:K22" si="7">F23</f>
        <v>264160</v>
      </c>
      <c r="G22" s="17">
        <f>G23</f>
        <v>0</v>
      </c>
      <c r="H22" s="12">
        <f t="shared" si="7"/>
        <v>-93380</v>
      </c>
      <c r="I22" s="12">
        <f t="shared" si="7"/>
        <v>0</v>
      </c>
      <c r="J22" s="12">
        <f t="shared" si="7"/>
        <v>170780</v>
      </c>
      <c r="K22" s="12">
        <f t="shared" si="7"/>
        <v>0</v>
      </c>
      <c r="L22" s="13"/>
    </row>
    <row r="23" spans="1:12" ht="38.25" x14ac:dyDescent="0.25">
      <c r="A23" s="15" t="s">
        <v>34</v>
      </c>
      <c r="B23" s="10" t="s">
        <v>14</v>
      </c>
      <c r="C23" s="10" t="s">
        <v>31</v>
      </c>
      <c r="D23" s="10" t="s">
        <v>35</v>
      </c>
      <c r="E23" s="11"/>
      <c r="F23" s="12">
        <f t="shared" ref="F23:K23" si="8">F24+F27</f>
        <v>264160</v>
      </c>
      <c r="G23" s="12">
        <f t="shared" si="8"/>
        <v>0</v>
      </c>
      <c r="H23" s="12">
        <f t="shared" si="8"/>
        <v>-93380</v>
      </c>
      <c r="I23" s="12">
        <f t="shared" si="8"/>
        <v>0</v>
      </c>
      <c r="J23" s="12">
        <f t="shared" si="8"/>
        <v>170780</v>
      </c>
      <c r="K23" s="12">
        <f t="shared" si="8"/>
        <v>0</v>
      </c>
      <c r="L23" s="13"/>
    </row>
    <row r="24" spans="1:12" ht="51" x14ac:dyDescent="0.25">
      <c r="A24" s="15" t="s">
        <v>36</v>
      </c>
      <c r="B24" s="10" t="s">
        <v>14</v>
      </c>
      <c r="C24" s="10" t="s">
        <v>31</v>
      </c>
      <c r="D24" s="10" t="s">
        <v>37</v>
      </c>
      <c r="E24" s="11"/>
      <c r="F24" s="12">
        <f t="shared" ref="F24:K24" si="9">F25</f>
        <v>70000</v>
      </c>
      <c r="G24" s="12">
        <f t="shared" si="9"/>
        <v>0</v>
      </c>
      <c r="H24" s="12">
        <f t="shared" si="9"/>
        <v>-23380</v>
      </c>
      <c r="I24" s="12">
        <f t="shared" si="9"/>
        <v>0</v>
      </c>
      <c r="J24" s="12">
        <f t="shared" si="9"/>
        <v>46620</v>
      </c>
      <c r="K24" s="12">
        <f t="shared" si="9"/>
        <v>0</v>
      </c>
      <c r="L24" s="13"/>
    </row>
    <row r="25" spans="1:12" ht="25.5" x14ac:dyDescent="0.25">
      <c r="A25" s="15" t="s">
        <v>38</v>
      </c>
      <c r="B25" s="10" t="s">
        <v>14</v>
      </c>
      <c r="C25" s="10" t="s">
        <v>31</v>
      </c>
      <c r="D25" s="10" t="s">
        <v>39</v>
      </c>
      <c r="E25" s="11"/>
      <c r="F25" s="12">
        <f t="shared" ref="F25:K25" si="10">SUM(F26:F26)</f>
        <v>70000</v>
      </c>
      <c r="G25" s="12">
        <f t="shared" si="10"/>
        <v>0</v>
      </c>
      <c r="H25" s="12">
        <f t="shared" si="10"/>
        <v>-23380</v>
      </c>
      <c r="I25" s="12">
        <f t="shared" si="10"/>
        <v>0</v>
      </c>
      <c r="J25" s="12">
        <f t="shared" si="10"/>
        <v>46620</v>
      </c>
      <c r="K25" s="12">
        <f t="shared" si="10"/>
        <v>0</v>
      </c>
      <c r="L25" s="13"/>
    </row>
    <row r="26" spans="1:12" ht="38.25" x14ac:dyDescent="0.25">
      <c r="A26" s="15" t="s">
        <v>26</v>
      </c>
      <c r="B26" s="10" t="s">
        <v>14</v>
      </c>
      <c r="C26" s="10" t="s">
        <v>31</v>
      </c>
      <c r="D26" s="10" t="s">
        <v>39</v>
      </c>
      <c r="E26" s="11">
        <v>200</v>
      </c>
      <c r="F26" s="12">
        <f>'[1]9.ведомства'!G1436</f>
        <v>70000</v>
      </c>
      <c r="G26" s="12">
        <f>'[1]9.ведомства'!H1436</f>
        <v>0</v>
      </c>
      <c r="H26" s="12">
        <f>'[1]9.ведомства'!I1436</f>
        <v>-23380</v>
      </c>
      <c r="I26" s="12">
        <f>'[1]9.ведомства'!J1436</f>
        <v>0</v>
      </c>
      <c r="J26" s="12">
        <f>'[1]9.ведомства'!K1436</f>
        <v>46620</v>
      </c>
      <c r="K26" s="12">
        <f>'[1]9.ведомства'!L1436</f>
        <v>0</v>
      </c>
      <c r="L26" s="13"/>
    </row>
    <row r="27" spans="1:12" ht="63.75" x14ac:dyDescent="0.25">
      <c r="A27" s="15" t="s">
        <v>40</v>
      </c>
      <c r="B27" s="10" t="s">
        <v>14</v>
      </c>
      <c r="C27" s="10" t="s">
        <v>31</v>
      </c>
      <c r="D27" s="10" t="s">
        <v>41</v>
      </c>
      <c r="E27" s="11"/>
      <c r="F27" s="12">
        <f>F28</f>
        <v>194160</v>
      </c>
      <c r="G27" s="12">
        <f>G28</f>
        <v>0</v>
      </c>
      <c r="H27" s="12">
        <f t="shared" ref="H27:K28" si="11">H28</f>
        <v>-70000</v>
      </c>
      <c r="I27" s="12">
        <f t="shared" si="11"/>
        <v>0</v>
      </c>
      <c r="J27" s="12">
        <f t="shared" si="11"/>
        <v>124160</v>
      </c>
      <c r="K27" s="12">
        <f t="shared" si="11"/>
        <v>0</v>
      </c>
      <c r="L27" s="13"/>
    </row>
    <row r="28" spans="1:12" ht="63.75" x14ac:dyDescent="0.25">
      <c r="A28" s="15" t="s">
        <v>28</v>
      </c>
      <c r="B28" s="10" t="s">
        <v>14</v>
      </c>
      <c r="C28" s="10" t="s">
        <v>31</v>
      </c>
      <c r="D28" s="10" t="s">
        <v>42</v>
      </c>
      <c r="E28" s="11"/>
      <c r="F28" s="12">
        <f>F29</f>
        <v>194160</v>
      </c>
      <c r="G28" s="12">
        <f>G29</f>
        <v>0</v>
      </c>
      <c r="H28" s="12">
        <f t="shared" si="11"/>
        <v>-70000</v>
      </c>
      <c r="I28" s="12">
        <f t="shared" si="11"/>
        <v>0</v>
      </c>
      <c r="J28" s="12">
        <f t="shared" si="11"/>
        <v>124160</v>
      </c>
      <c r="K28" s="12">
        <f t="shared" si="11"/>
        <v>0</v>
      </c>
      <c r="L28" s="13"/>
    </row>
    <row r="29" spans="1:12" ht="76.5" x14ac:dyDescent="0.25">
      <c r="A29" s="15" t="s">
        <v>23</v>
      </c>
      <c r="B29" s="10" t="s">
        <v>14</v>
      </c>
      <c r="C29" s="10" t="s">
        <v>31</v>
      </c>
      <c r="D29" s="10" t="s">
        <v>42</v>
      </c>
      <c r="E29" s="11">
        <v>100</v>
      </c>
      <c r="F29" s="12">
        <f>'[1]9.ведомства'!G1439</f>
        <v>194160</v>
      </c>
      <c r="G29" s="12">
        <f>'[1]9.ведомства'!H1439</f>
        <v>0</v>
      </c>
      <c r="H29" s="12">
        <f>'[1]9.ведомства'!I1439</f>
        <v>-70000</v>
      </c>
      <c r="I29" s="12">
        <f>'[1]9.ведомства'!J1439</f>
        <v>0</v>
      </c>
      <c r="J29" s="12">
        <f>'[1]9.ведомства'!K1439</f>
        <v>124160</v>
      </c>
      <c r="K29" s="12">
        <f>'[1]9.ведомства'!L1439</f>
        <v>0</v>
      </c>
      <c r="L29" s="13"/>
    </row>
    <row r="30" spans="1:12" x14ac:dyDescent="0.25">
      <c r="A30" s="14" t="s">
        <v>17</v>
      </c>
      <c r="B30" s="10" t="s">
        <v>14</v>
      </c>
      <c r="C30" s="10" t="s">
        <v>31</v>
      </c>
      <c r="D30" s="10" t="s">
        <v>18</v>
      </c>
      <c r="E30" s="10"/>
      <c r="F30" s="12">
        <f t="shared" ref="F30:K30" si="12">F31</f>
        <v>9243243.3300000001</v>
      </c>
      <c r="G30" s="12">
        <f t="shared" si="12"/>
        <v>0</v>
      </c>
      <c r="H30" s="12">
        <f t="shared" si="12"/>
        <v>178120</v>
      </c>
      <c r="I30" s="12">
        <f t="shared" si="12"/>
        <v>0</v>
      </c>
      <c r="J30" s="12">
        <f t="shared" si="12"/>
        <v>9421363.3300000001</v>
      </c>
      <c r="K30" s="12">
        <f t="shared" si="12"/>
        <v>0</v>
      </c>
      <c r="L30" s="13"/>
    </row>
    <row r="31" spans="1:12" ht="25.5" x14ac:dyDescent="0.25">
      <c r="A31" s="18" t="s">
        <v>43</v>
      </c>
      <c r="B31" s="10" t="s">
        <v>14</v>
      </c>
      <c r="C31" s="10" t="s">
        <v>31</v>
      </c>
      <c r="D31" s="10" t="s">
        <v>44</v>
      </c>
      <c r="E31" s="10"/>
      <c r="F31" s="12">
        <f t="shared" ref="F31:K31" si="13">F36+F38+F41+F32+F34</f>
        <v>9243243.3300000001</v>
      </c>
      <c r="G31" s="12">
        <f t="shared" si="13"/>
        <v>0</v>
      </c>
      <c r="H31" s="12">
        <f t="shared" si="13"/>
        <v>178120</v>
      </c>
      <c r="I31" s="12">
        <f t="shared" si="13"/>
        <v>0</v>
      </c>
      <c r="J31" s="12">
        <f t="shared" si="13"/>
        <v>9421363.3300000001</v>
      </c>
      <c r="K31" s="12">
        <f t="shared" si="13"/>
        <v>0</v>
      </c>
      <c r="L31" s="13"/>
    </row>
    <row r="32" spans="1:12" ht="42" customHeight="1" x14ac:dyDescent="0.25">
      <c r="A32" s="19" t="s">
        <v>45</v>
      </c>
      <c r="B32" s="10" t="s">
        <v>14</v>
      </c>
      <c r="C32" s="10" t="s">
        <v>31</v>
      </c>
      <c r="D32" s="20" t="s">
        <v>46</v>
      </c>
      <c r="E32" s="10"/>
      <c r="F32" s="12">
        <f t="shared" ref="F32:K32" si="14">F33</f>
        <v>2234400.9</v>
      </c>
      <c r="G32" s="12">
        <f t="shared" si="14"/>
        <v>0</v>
      </c>
      <c r="H32" s="12">
        <f t="shared" si="14"/>
        <v>0</v>
      </c>
      <c r="I32" s="12">
        <f t="shared" si="14"/>
        <v>0</v>
      </c>
      <c r="J32" s="12">
        <f t="shared" si="14"/>
        <v>2234400.9</v>
      </c>
      <c r="K32" s="12">
        <f t="shared" si="14"/>
        <v>0</v>
      </c>
      <c r="L32" s="13"/>
    </row>
    <row r="33" spans="1:12" ht="76.5" x14ac:dyDescent="0.25">
      <c r="A33" s="19" t="s">
        <v>23</v>
      </c>
      <c r="B33" s="10" t="s">
        <v>14</v>
      </c>
      <c r="C33" s="10" t="s">
        <v>31</v>
      </c>
      <c r="D33" s="20" t="s">
        <v>46</v>
      </c>
      <c r="E33" s="10" t="s">
        <v>47</v>
      </c>
      <c r="F33" s="12">
        <f>'[1]9.ведомства'!G1443</f>
        <v>2234400.9</v>
      </c>
      <c r="G33" s="12">
        <f>'[1]9.ведомства'!H1443</f>
        <v>0</v>
      </c>
      <c r="H33" s="12">
        <f>'[1]9.ведомства'!I1443</f>
        <v>0</v>
      </c>
      <c r="I33" s="12">
        <f>'[1]9.ведомства'!J1443</f>
        <v>0</v>
      </c>
      <c r="J33" s="12">
        <f>'[1]9.ведомства'!K1443</f>
        <v>2234400.9</v>
      </c>
      <c r="K33" s="12">
        <f>'[1]9.ведомства'!L1443</f>
        <v>0</v>
      </c>
      <c r="L33" s="13"/>
    </row>
    <row r="34" spans="1:12" ht="38.25" x14ac:dyDescent="0.25">
      <c r="A34" s="19" t="s">
        <v>48</v>
      </c>
      <c r="B34" s="10" t="s">
        <v>14</v>
      </c>
      <c r="C34" s="10" t="s">
        <v>31</v>
      </c>
      <c r="D34" s="10" t="s">
        <v>49</v>
      </c>
      <c r="E34" s="10"/>
      <c r="F34" s="12">
        <f t="shared" ref="F34:K34" si="15">F35</f>
        <v>186000</v>
      </c>
      <c r="G34" s="12">
        <f t="shared" si="15"/>
        <v>0</v>
      </c>
      <c r="H34" s="12">
        <f t="shared" si="15"/>
        <v>-80000</v>
      </c>
      <c r="I34" s="12">
        <f t="shared" si="15"/>
        <v>0</v>
      </c>
      <c r="J34" s="12">
        <f t="shared" si="15"/>
        <v>106000</v>
      </c>
      <c r="K34" s="12">
        <f t="shared" si="15"/>
        <v>0</v>
      </c>
      <c r="L34" s="13"/>
    </row>
    <row r="35" spans="1:12" ht="76.5" x14ac:dyDescent="0.25">
      <c r="A35" s="19" t="s">
        <v>23</v>
      </c>
      <c r="B35" s="10" t="s">
        <v>14</v>
      </c>
      <c r="C35" s="10" t="s">
        <v>31</v>
      </c>
      <c r="D35" s="10" t="s">
        <v>49</v>
      </c>
      <c r="E35" s="10" t="s">
        <v>47</v>
      </c>
      <c r="F35" s="12">
        <f>'[1]9.ведомства'!G1445</f>
        <v>186000</v>
      </c>
      <c r="G35" s="12">
        <f>'[1]9.ведомства'!H1445</f>
        <v>0</v>
      </c>
      <c r="H35" s="12">
        <f>'[1]9.ведомства'!I1445</f>
        <v>-80000</v>
      </c>
      <c r="I35" s="12">
        <f>'[1]9.ведомства'!J1445</f>
        <v>0</v>
      </c>
      <c r="J35" s="12">
        <f>'[1]9.ведомства'!K1445</f>
        <v>106000</v>
      </c>
      <c r="K35" s="12">
        <f>'[1]9.ведомства'!L1445</f>
        <v>0</v>
      </c>
      <c r="L35" s="13"/>
    </row>
    <row r="36" spans="1:12" ht="38.25" x14ac:dyDescent="0.25">
      <c r="A36" s="18" t="s">
        <v>50</v>
      </c>
      <c r="B36" s="10" t="s">
        <v>14</v>
      </c>
      <c r="C36" s="10" t="s">
        <v>31</v>
      </c>
      <c r="D36" s="10" t="s">
        <v>51</v>
      </c>
      <c r="E36" s="10"/>
      <c r="F36" s="12">
        <f t="shared" ref="F36:K36" si="16">F37</f>
        <v>1740232.42</v>
      </c>
      <c r="G36" s="12">
        <f t="shared" si="16"/>
        <v>0</v>
      </c>
      <c r="H36" s="12">
        <f t="shared" si="16"/>
        <v>40000</v>
      </c>
      <c r="I36" s="12">
        <f t="shared" si="16"/>
        <v>0</v>
      </c>
      <c r="J36" s="12">
        <f t="shared" si="16"/>
        <v>1780232.42</v>
      </c>
      <c r="K36" s="12">
        <f t="shared" si="16"/>
        <v>0</v>
      </c>
      <c r="L36" s="13"/>
    </row>
    <row r="37" spans="1:12" ht="76.5" x14ac:dyDescent="0.25">
      <c r="A37" s="15" t="s">
        <v>23</v>
      </c>
      <c r="B37" s="10" t="s">
        <v>14</v>
      </c>
      <c r="C37" s="10" t="s">
        <v>31</v>
      </c>
      <c r="D37" s="10" t="s">
        <v>51</v>
      </c>
      <c r="E37" s="10" t="s">
        <v>47</v>
      </c>
      <c r="F37" s="12">
        <f>'[1]9.ведомства'!G1447</f>
        <v>1740232.42</v>
      </c>
      <c r="G37" s="12">
        <f>'[1]9.ведомства'!H1447</f>
        <v>0</v>
      </c>
      <c r="H37" s="12">
        <f>'[1]9.ведомства'!I1447</f>
        <v>40000</v>
      </c>
      <c r="I37" s="12">
        <f>'[1]9.ведомства'!J1447</f>
        <v>0</v>
      </c>
      <c r="J37" s="12">
        <f>'[1]9.ведомства'!K1447</f>
        <v>1780232.42</v>
      </c>
      <c r="K37" s="12">
        <f>'[1]9.ведомства'!L1447</f>
        <v>0</v>
      </c>
      <c r="L37" s="13"/>
    </row>
    <row r="38" spans="1:12" ht="38.25" x14ac:dyDescent="0.25">
      <c r="A38" s="18" t="s">
        <v>52</v>
      </c>
      <c r="B38" s="10" t="s">
        <v>14</v>
      </c>
      <c r="C38" s="10" t="s">
        <v>31</v>
      </c>
      <c r="D38" s="10" t="s">
        <v>53</v>
      </c>
      <c r="E38" s="10"/>
      <c r="F38" s="12">
        <f t="shared" ref="F38:K38" si="17">SUM(F39:F40)</f>
        <v>360000</v>
      </c>
      <c r="G38" s="12">
        <f t="shared" si="17"/>
        <v>0</v>
      </c>
      <c r="H38" s="12">
        <f t="shared" si="17"/>
        <v>0</v>
      </c>
      <c r="I38" s="12">
        <f t="shared" si="17"/>
        <v>0</v>
      </c>
      <c r="J38" s="12">
        <f t="shared" si="17"/>
        <v>360000</v>
      </c>
      <c r="K38" s="12">
        <f t="shared" si="17"/>
        <v>0</v>
      </c>
      <c r="L38" s="13"/>
    </row>
    <row r="39" spans="1:12" ht="76.5" x14ac:dyDescent="0.25">
      <c r="A39" s="15" t="s">
        <v>23</v>
      </c>
      <c r="B39" s="10" t="s">
        <v>14</v>
      </c>
      <c r="C39" s="10" t="s">
        <v>31</v>
      </c>
      <c r="D39" s="10" t="s">
        <v>53</v>
      </c>
      <c r="E39" s="10" t="s">
        <v>47</v>
      </c>
      <c r="F39" s="12">
        <f>'[1]9.ведомства'!G1449</f>
        <v>260000</v>
      </c>
      <c r="G39" s="12">
        <f>'[1]9.ведомства'!H1449</f>
        <v>0</v>
      </c>
      <c r="H39" s="12">
        <f>'[1]9.ведомства'!I1449</f>
        <v>0</v>
      </c>
      <c r="I39" s="12">
        <f>'[1]9.ведомства'!J1449</f>
        <v>0</v>
      </c>
      <c r="J39" s="12">
        <f>'[1]9.ведомства'!K1449</f>
        <v>260000</v>
      </c>
      <c r="K39" s="12">
        <f>'[1]9.ведомства'!L1449</f>
        <v>0</v>
      </c>
      <c r="L39" s="13"/>
    </row>
    <row r="40" spans="1:12" ht="38.25" x14ac:dyDescent="0.25">
      <c r="A40" s="15" t="s">
        <v>26</v>
      </c>
      <c r="B40" s="10" t="s">
        <v>14</v>
      </c>
      <c r="C40" s="10" t="s">
        <v>31</v>
      </c>
      <c r="D40" s="10" t="s">
        <v>53</v>
      </c>
      <c r="E40" s="10" t="s">
        <v>27</v>
      </c>
      <c r="F40" s="12">
        <f>'[1]9.ведомства'!G1450</f>
        <v>100000</v>
      </c>
      <c r="G40" s="12">
        <f>'[1]9.ведомства'!H1450</f>
        <v>0</v>
      </c>
      <c r="H40" s="12">
        <f>'[1]9.ведомства'!I1450</f>
        <v>0</v>
      </c>
      <c r="I40" s="12">
        <f>'[1]9.ведомства'!J1450</f>
        <v>0</v>
      </c>
      <c r="J40" s="12">
        <f>'[1]9.ведомства'!K1450</f>
        <v>100000</v>
      </c>
      <c r="K40" s="12">
        <f>'[1]9.ведомства'!L1450</f>
        <v>0</v>
      </c>
      <c r="L40" s="13"/>
    </row>
    <row r="41" spans="1:12" ht="38.25" x14ac:dyDescent="0.25">
      <c r="A41" s="15" t="s">
        <v>54</v>
      </c>
      <c r="B41" s="10" t="s">
        <v>14</v>
      </c>
      <c r="C41" s="10" t="s">
        <v>31</v>
      </c>
      <c r="D41" s="10" t="s">
        <v>55</v>
      </c>
      <c r="E41" s="11"/>
      <c r="F41" s="12">
        <f t="shared" ref="F41:K41" si="18">F42</f>
        <v>4722610.01</v>
      </c>
      <c r="G41" s="12">
        <f t="shared" si="18"/>
        <v>0</v>
      </c>
      <c r="H41" s="12">
        <f t="shared" si="18"/>
        <v>218120</v>
      </c>
      <c r="I41" s="12">
        <f t="shared" si="18"/>
        <v>0</v>
      </c>
      <c r="J41" s="12">
        <f t="shared" si="18"/>
        <v>4940730.01</v>
      </c>
      <c r="K41" s="12">
        <f t="shared" si="18"/>
        <v>0</v>
      </c>
      <c r="L41" s="13"/>
    </row>
    <row r="42" spans="1:12" ht="76.5" x14ac:dyDescent="0.25">
      <c r="A42" s="15" t="s">
        <v>23</v>
      </c>
      <c r="B42" s="10" t="s">
        <v>14</v>
      </c>
      <c r="C42" s="10" t="s">
        <v>31</v>
      </c>
      <c r="D42" s="10" t="s">
        <v>55</v>
      </c>
      <c r="E42" s="11">
        <v>100</v>
      </c>
      <c r="F42" s="12">
        <f>'[1]9.ведомства'!G1452</f>
        <v>4722610.01</v>
      </c>
      <c r="G42" s="12">
        <f>'[1]9.ведомства'!H1452</f>
        <v>0</v>
      </c>
      <c r="H42" s="12">
        <f>'[1]9.ведомства'!I1452</f>
        <v>218120</v>
      </c>
      <c r="I42" s="12">
        <f>'[1]9.ведомства'!J1452</f>
        <v>0</v>
      </c>
      <c r="J42" s="12">
        <f>'[1]9.ведомства'!K1452</f>
        <v>4940730.01</v>
      </c>
      <c r="K42" s="12">
        <f>'[1]9.ведомства'!L1452</f>
        <v>0</v>
      </c>
      <c r="L42" s="13"/>
    </row>
    <row r="43" spans="1:12" ht="63.75" x14ac:dyDescent="0.25">
      <c r="A43" s="15" t="s">
        <v>56</v>
      </c>
      <c r="B43" s="10" t="s">
        <v>14</v>
      </c>
      <c r="C43" s="10" t="s">
        <v>57</v>
      </c>
      <c r="D43" s="10"/>
      <c r="E43" s="11"/>
      <c r="F43" s="12">
        <f t="shared" ref="F43:K43" si="19">F44+F65+F60</f>
        <v>97899451.269999996</v>
      </c>
      <c r="G43" s="12">
        <f t="shared" si="19"/>
        <v>0</v>
      </c>
      <c r="H43" s="12">
        <f t="shared" si="19"/>
        <v>118830.39999999997</v>
      </c>
      <c r="I43" s="12">
        <f t="shared" si="19"/>
        <v>0</v>
      </c>
      <c r="J43" s="12">
        <f t="shared" si="19"/>
        <v>98018281.670000002</v>
      </c>
      <c r="K43" s="12">
        <f t="shared" si="19"/>
        <v>0</v>
      </c>
      <c r="L43" s="13"/>
    </row>
    <row r="44" spans="1:12" ht="38.25" x14ac:dyDescent="0.25">
      <c r="A44" s="15" t="s">
        <v>32</v>
      </c>
      <c r="B44" s="10" t="s">
        <v>14</v>
      </c>
      <c r="C44" s="10" t="s">
        <v>57</v>
      </c>
      <c r="D44" s="10" t="s">
        <v>33</v>
      </c>
      <c r="E44" s="11"/>
      <c r="F44" s="12">
        <f t="shared" ref="F44:K44" si="20">F45+F49</f>
        <v>12752533.82</v>
      </c>
      <c r="G44" s="12">
        <f t="shared" si="20"/>
        <v>0</v>
      </c>
      <c r="H44" s="12">
        <f t="shared" si="20"/>
        <v>-326318.77</v>
      </c>
      <c r="I44" s="12">
        <f t="shared" si="20"/>
        <v>0</v>
      </c>
      <c r="J44" s="12">
        <f t="shared" si="20"/>
        <v>12426215.049999999</v>
      </c>
      <c r="K44" s="12">
        <f t="shared" si="20"/>
        <v>0</v>
      </c>
      <c r="L44" s="13"/>
    </row>
    <row r="45" spans="1:12" ht="51" x14ac:dyDescent="0.25">
      <c r="A45" s="14" t="s">
        <v>58</v>
      </c>
      <c r="B45" s="10" t="s">
        <v>14</v>
      </c>
      <c r="C45" s="10" t="s">
        <v>57</v>
      </c>
      <c r="D45" s="10" t="s">
        <v>59</v>
      </c>
      <c r="E45" s="11"/>
      <c r="F45" s="12">
        <f t="shared" ref="F45:K46" si="21">F46</f>
        <v>9142181.7699999996</v>
      </c>
      <c r="G45" s="12">
        <f t="shared" si="21"/>
        <v>0</v>
      </c>
      <c r="H45" s="12">
        <f t="shared" si="21"/>
        <v>53681.29</v>
      </c>
      <c r="I45" s="12">
        <f t="shared" si="21"/>
        <v>0</v>
      </c>
      <c r="J45" s="12">
        <f t="shared" si="21"/>
        <v>9195863.0599999987</v>
      </c>
      <c r="K45" s="12">
        <f t="shared" si="21"/>
        <v>0</v>
      </c>
      <c r="L45" s="13"/>
    </row>
    <row r="46" spans="1:12" ht="51" x14ac:dyDescent="0.25">
      <c r="A46" s="14" t="s">
        <v>60</v>
      </c>
      <c r="B46" s="10" t="s">
        <v>14</v>
      </c>
      <c r="C46" s="10" t="s">
        <v>57</v>
      </c>
      <c r="D46" s="10" t="s">
        <v>61</v>
      </c>
      <c r="E46" s="11"/>
      <c r="F46" s="12">
        <f>F47</f>
        <v>9142181.7699999996</v>
      </c>
      <c r="G46" s="12">
        <f t="shared" si="21"/>
        <v>0</v>
      </c>
      <c r="H46" s="12">
        <f t="shared" si="21"/>
        <v>53681.29</v>
      </c>
      <c r="I46" s="12">
        <f t="shared" si="21"/>
        <v>0</v>
      </c>
      <c r="J46" s="12">
        <f t="shared" si="21"/>
        <v>9195863.0599999987</v>
      </c>
      <c r="K46" s="12">
        <f t="shared" si="21"/>
        <v>0</v>
      </c>
      <c r="L46" s="13"/>
    </row>
    <row r="47" spans="1:12" ht="38.25" x14ac:dyDescent="0.25">
      <c r="A47" s="15" t="s">
        <v>54</v>
      </c>
      <c r="B47" s="10" t="s">
        <v>14</v>
      </c>
      <c r="C47" s="10" t="s">
        <v>57</v>
      </c>
      <c r="D47" s="10" t="s">
        <v>62</v>
      </c>
      <c r="E47" s="11"/>
      <c r="F47" s="12">
        <f t="shared" ref="F47:K47" si="22">F48</f>
        <v>9142181.7699999996</v>
      </c>
      <c r="G47" s="12">
        <f t="shared" si="22"/>
        <v>0</v>
      </c>
      <c r="H47" s="12">
        <f t="shared" si="22"/>
        <v>53681.29</v>
      </c>
      <c r="I47" s="12">
        <f t="shared" si="22"/>
        <v>0</v>
      </c>
      <c r="J47" s="12">
        <f t="shared" si="22"/>
        <v>9195863.0599999987</v>
      </c>
      <c r="K47" s="12">
        <f t="shared" si="22"/>
        <v>0</v>
      </c>
      <c r="L47" s="13"/>
    </row>
    <row r="48" spans="1:12" ht="76.5" x14ac:dyDescent="0.25">
      <c r="A48" s="15" t="s">
        <v>23</v>
      </c>
      <c r="B48" s="10" t="s">
        <v>14</v>
      </c>
      <c r="C48" s="10" t="s">
        <v>57</v>
      </c>
      <c r="D48" s="10" t="s">
        <v>62</v>
      </c>
      <c r="E48" s="11">
        <v>100</v>
      </c>
      <c r="F48" s="12">
        <f>'[1]9.ведомства'!G1530</f>
        <v>9142181.7699999996</v>
      </c>
      <c r="G48" s="12">
        <f>'[1]9.ведомства'!H1530</f>
        <v>0</v>
      </c>
      <c r="H48" s="12">
        <f>'[1]9.ведомства'!I1530</f>
        <v>53681.29</v>
      </c>
      <c r="I48" s="12">
        <f>'[1]9.ведомства'!J1530</f>
        <v>0</v>
      </c>
      <c r="J48" s="12">
        <f>'[1]9.ведомства'!K1530</f>
        <v>9195863.0599999987</v>
      </c>
      <c r="K48" s="12">
        <f>'[1]9.ведомства'!L1530</f>
        <v>0</v>
      </c>
      <c r="L48" s="13"/>
    </row>
    <row r="49" spans="1:12" ht="38.25" x14ac:dyDescent="0.25">
      <c r="A49" s="15" t="s">
        <v>34</v>
      </c>
      <c r="B49" s="10" t="s">
        <v>14</v>
      </c>
      <c r="C49" s="10" t="s">
        <v>57</v>
      </c>
      <c r="D49" s="10" t="s">
        <v>35</v>
      </c>
      <c r="E49" s="11"/>
      <c r="F49" s="12">
        <f t="shared" ref="F49:K49" si="23">F50+F54+F57</f>
        <v>3610352.05</v>
      </c>
      <c r="G49" s="12">
        <f t="shared" si="23"/>
        <v>0</v>
      </c>
      <c r="H49" s="12">
        <f t="shared" si="23"/>
        <v>-380000.06</v>
      </c>
      <c r="I49" s="12">
        <f t="shared" si="23"/>
        <v>0</v>
      </c>
      <c r="J49" s="12">
        <f t="shared" si="23"/>
        <v>3230351.99</v>
      </c>
      <c r="K49" s="12">
        <f t="shared" si="23"/>
        <v>0</v>
      </c>
      <c r="L49" s="13"/>
    </row>
    <row r="50" spans="1:12" ht="51" x14ac:dyDescent="0.25">
      <c r="A50" s="15" t="s">
        <v>36</v>
      </c>
      <c r="B50" s="10" t="s">
        <v>14</v>
      </c>
      <c r="C50" s="10" t="s">
        <v>57</v>
      </c>
      <c r="D50" s="10" t="s">
        <v>37</v>
      </c>
      <c r="E50" s="11"/>
      <c r="F50" s="12">
        <f t="shared" ref="F50:K50" si="24">+F51</f>
        <v>1253532.8399999999</v>
      </c>
      <c r="G50" s="12">
        <f t="shared" si="24"/>
        <v>0</v>
      </c>
      <c r="H50" s="12">
        <f t="shared" si="24"/>
        <v>-45239</v>
      </c>
      <c r="I50" s="12">
        <f t="shared" si="24"/>
        <v>0</v>
      </c>
      <c r="J50" s="12">
        <f t="shared" si="24"/>
        <v>1208293.8399999999</v>
      </c>
      <c r="K50" s="12">
        <f t="shared" si="24"/>
        <v>0</v>
      </c>
      <c r="L50" s="13"/>
    </row>
    <row r="51" spans="1:12" ht="25.5" x14ac:dyDescent="0.25">
      <c r="A51" s="15" t="s">
        <v>38</v>
      </c>
      <c r="B51" s="10" t="s">
        <v>14</v>
      </c>
      <c r="C51" s="10" t="s">
        <v>57</v>
      </c>
      <c r="D51" s="10" t="s">
        <v>39</v>
      </c>
      <c r="E51" s="11"/>
      <c r="F51" s="12">
        <f t="shared" ref="F51:K51" si="25">SUM(F52:F53)</f>
        <v>1253532.8399999999</v>
      </c>
      <c r="G51" s="12">
        <f t="shared" si="25"/>
        <v>0</v>
      </c>
      <c r="H51" s="12">
        <f t="shared" si="25"/>
        <v>-45239</v>
      </c>
      <c r="I51" s="12">
        <f t="shared" si="25"/>
        <v>0</v>
      </c>
      <c r="J51" s="12">
        <f t="shared" si="25"/>
        <v>1208293.8399999999</v>
      </c>
      <c r="K51" s="12">
        <f t="shared" si="25"/>
        <v>0</v>
      </c>
      <c r="L51" s="13"/>
    </row>
    <row r="52" spans="1:12" ht="76.5" x14ac:dyDescent="0.25">
      <c r="A52" s="15" t="s">
        <v>23</v>
      </c>
      <c r="B52" s="10" t="s">
        <v>14</v>
      </c>
      <c r="C52" s="10" t="s">
        <v>57</v>
      </c>
      <c r="D52" s="10" t="s">
        <v>39</v>
      </c>
      <c r="E52" s="11">
        <v>100</v>
      </c>
      <c r="F52" s="12">
        <f>'[1]9.ведомства'!G28+'[1]9.ведомства'!G401+'[1]9.ведомства'!G483+'[1]9.ведомства'!G756+'[1]9.ведомства'!G1027+'[1]9.ведомства'!G1539</f>
        <v>732292.84</v>
      </c>
      <c r="G52" s="12">
        <f>'[1]9.ведомства'!H28+'[1]9.ведомства'!H401+'[1]9.ведомства'!H483+'[1]9.ведомства'!H756+'[1]9.ведомства'!H1027+'[1]9.ведомства'!H1539</f>
        <v>0</v>
      </c>
      <c r="H52" s="12">
        <f>'[1]9.ведомства'!I28+'[1]9.ведомства'!I401+'[1]9.ведомства'!I483+'[1]9.ведомства'!I756+'[1]9.ведомства'!I1027+'[1]9.ведомства'!I1539</f>
        <v>-115097</v>
      </c>
      <c r="I52" s="12">
        <f>'[1]9.ведомства'!J28+'[1]9.ведомства'!J401+'[1]9.ведомства'!J483+'[1]9.ведомства'!J756+'[1]9.ведомства'!J1027+'[1]9.ведомства'!J1539</f>
        <v>0</v>
      </c>
      <c r="J52" s="12">
        <f>'[1]9.ведомства'!K28+'[1]9.ведомства'!K401+'[1]9.ведомства'!K483+'[1]9.ведомства'!K756+'[1]9.ведомства'!K1027+'[1]9.ведомства'!K1539</f>
        <v>617195.84</v>
      </c>
      <c r="K52" s="12">
        <f>'[1]9.ведомства'!L28+'[1]9.ведомства'!L401+'[1]9.ведомства'!L483+'[1]9.ведомства'!L756+'[1]9.ведомства'!L1027+'[1]9.ведомства'!L1539</f>
        <v>0</v>
      </c>
      <c r="L52" s="13"/>
    </row>
    <row r="53" spans="1:12" ht="38.25" x14ac:dyDescent="0.25">
      <c r="A53" s="15" t="s">
        <v>26</v>
      </c>
      <c r="B53" s="10" t="s">
        <v>14</v>
      </c>
      <c r="C53" s="10" t="s">
        <v>57</v>
      </c>
      <c r="D53" s="10" t="s">
        <v>39</v>
      </c>
      <c r="E53" s="11">
        <v>200</v>
      </c>
      <c r="F53" s="12">
        <f>'[1]9.ведомства'!G29+'[1]9.ведомства'!G402+'[1]9.ведомства'!G484+'[1]9.ведомства'!G757+'[1]9.ведомства'!G1028+'[1]9.ведомства'!G1540</f>
        <v>521240</v>
      </c>
      <c r="G53" s="12">
        <f>'[1]9.ведомства'!H29+'[1]9.ведомства'!H402+'[1]9.ведомства'!H484+'[1]9.ведомства'!H757+'[1]9.ведомства'!H1028+'[1]9.ведомства'!H1540</f>
        <v>0</v>
      </c>
      <c r="H53" s="12">
        <f>'[1]9.ведомства'!I29+'[1]9.ведомства'!I402+'[1]9.ведомства'!I484+'[1]9.ведомства'!I757+'[1]9.ведомства'!I1028+'[1]9.ведомства'!I1540</f>
        <v>69858</v>
      </c>
      <c r="I53" s="12">
        <f>'[1]9.ведомства'!J29+'[1]9.ведомства'!J402+'[1]9.ведомства'!J484+'[1]9.ведомства'!J757+'[1]9.ведомства'!J1028+'[1]9.ведомства'!J1540</f>
        <v>0</v>
      </c>
      <c r="J53" s="12">
        <f>'[1]9.ведомства'!K29+'[1]9.ведомства'!K402+'[1]9.ведомства'!K484+'[1]9.ведомства'!K757+'[1]9.ведомства'!K1028+'[1]9.ведомства'!K1540</f>
        <v>591098</v>
      </c>
      <c r="K53" s="12">
        <f>'[1]9.ведомства'!L29+'[1]9.ведомства'!L402+'[1]9.ведомства'!L484+'[1]9.ведомства'!L757+'[1]9.ведомства'!L1028+'[1]9.ведомства'!L1540</f>
        <v>0</v>
      </c>
      <c r="L53" s="13"/>
    </row>
    <row r="54" spans="1:12" ht="38.25" x14ac:dyDescent="0.25">
      <c r="A54" s="15" t="s">
        <v>64</v>
      </c>
      <c r="B54" s="10" t="s">
        <v>14</v>
      </c>
      <c r="C54" s="10" t="s">
        <v>57</v>
      </c>
      <c r="D54" s="10" t="s">
        <v>65</v>
      </c>
      <c r="E54" s="11"/>
      <c r="F54" s="12">
        <f t="shared" ref="F54:K54" si="26">F55</f>
        <v>150000</v>
      </c>
      <c r="G54" s="12">
        <f t="shared" si="26"/>
        <v>0</v>
      </c>
      <c r="H54" s="12">
        <f t="shared" si="26"/>
        <v>0</v>
      </c>
      <c r="I54" s="12">
        <f t="shared" si="26"/>
        <v>0</v>
      </c>
      <c r="J54" s="12">
        <f t="shared" si="26"/>
        <v>150000</v>
      </c>
      <c r="K54" s="12">
        <f t="shared" si="26"/>
        <v>0</v>
      </c>
      <c r="L54" s="13"/>
    </row>
    <row r="55" spans="1:12" ht="25.5" x14ac:dyDescent="0.25">
      <c r="A55" s="15" t="s">
        <v>38</v>
      </c>
      <c r="B55" s="10" t="s">
        <v>14</v>
      </c>
      <c r="C55" s="10" t="s">
        <v>57</v>
      </c>
      <c r="D55" s="10" t="s">
        <v>66</v>
      </c>
      <c r="E55" s="11"/>
      <c r="F55" s="12">
        <f t="shared" ref="F55:K55" si="27">SUM(F56:F56)</f>
        <v>150000</v>
      </c>
      <c r="G55" s="12">
        <f t="shared" si="27"/>
        <v>0</v>
      </c>
      <c r="H55" s="12">
        <f t="shared" si="27"/>
        <v>0</v>
      </c>
      <c r="I55" s="12">
        <f t="shared" si="27"/>
        <v>0</v>
      </c>
      <c r="J55" s="12">
        <f t="shared" si="27"/>
        <v>150000</v>
      </c>
      <c r="K55" s="12">
        <f t="shared" si="27"/>
        <v>0</v>
      </c>
      <c r="L55" s="13"/>
    </row>
    <row r="56" spans="1:12" ht="76.5" x14ac:dyDescent="0.25">
      <c r="A56" s="15" t="s">
        <v>23</v>
      </c>
      <c r="B56" s="10" t="s">
        <v>14</v>
      </c>
      <c r="C56" s="10" t="s">
        <v>57</v>
      </c>
      <c r="D56" s="10" t="s">
        <v>66</v>
      </c>
      <c r="E56" s="11">
        <v>100</v>
      </c>
      <c r="F56" s="12">
        <f>'[1]9.ведомства'!G32+'[1]9.ведомства'!G405</f>
        <v>150000</v>
      </c>
      <c r="G56" s="12">
        <f>'[1]9.ведомства'!H32+'[1]9.ведомства'!H405</f>
        <v>0</v>
      </c>
      <c r="H56" s="12">
        <f>'[1]9.ведомства'!I32+'[1]9.ведомства'!I405</f>
        <v>0</v>
      </c>
      <c r="I56" s="12">
        <f>'[1]9.ведомства'!J32+'[1]9.ведомства'!J405</f>
        <v>0</v>
      </c>
      <c r="J56" s="12">
        <f>'[1]9.ведомства'!K32+'[1]9.ведомства'!K405</f>
        <v>150000</v>
      </c>
      <c r="K56" s="12">
        <f>'[1]9.ведомства'!L32+'[1]9.ведомства'!L405</f>
        <v>0</v>
      </c>
      <c r="L56" s="13"/>
    </row>
    <row r="57" spans="1:12" ht="63.75" x14ac:dyDescent="0.25">
      <c r="A57" s="15" t="s">
        <v>40</v>
      </c>
      <c r="B57" s="10" t="s">
        <v>14</v>
      </c>
      <c r="C57" s="10" t="s">
        <v>57</v>
      </c>
      <c r="D57" s="10" t="s">
        <v>41</v>
      </c>
      <c r="E57" s="11"/>
      <c r="F57" s="12">
        <f>F58</f>
        <v>2206819.21</v>
      </c>
      <c r="G57" s="12">
        <f>G58</f>
        <v>0</v>
      </c>
      <c r="H57" s="12">
        <f t="shared" ref="H57:K58" si="28">H58</f>
        <v>-334761.06</v>
      </c>
      <c r="I57" s="12">
        <f t="shared" si="28"/>
        <v>0</v>
      </c>
      <c r="J57" s="12">
        <f t="shared" si="28"/>
        <v>1872058.1500000001</v>
      </c>
      <c r="K57" s="12">
        <f t="shared" si="28"/>
        <v>0</v>
      </c>
      <c r="L57" s="13"/>
    </row>
    <row r="58" spans="1:12" ht="63.75" x14ac:dyDescent="0.25">
      <c r="A58" s="15" t="s">
        <v>28</v>
      </c>
      <c r="B58" s="10" t="s">
        <v>14</v>
      </c>
      <c r="C58" s="10" t="s">
        <v>57</v>
      </c>
      <c r="D58" s="10" t="s">
        <v>42</v>
      </c>
      <c r="E58" s="11"/>
      <c r="F58" s="12">
        <f>F59</f>
        <v>2206819.21</v>
      </c>
      <c r="G58" s="12">
        <f>G59</f>
        <v>0</v>
      </c>
      <c r="H58" s="12">
        <f t="shared" si="28"/>
        <v>-334761.06</v>
      </c>
      <c r="I58" s="12">
        <f t="shared" si="28"/>
        <v>0</v>
      </c>
      <c r="J58" s="12">
        <f t="shared" si="28"/>
        <v>1872058.1500000001</v>
      </c>
      <c r="K58" s="12">
        <f t="shared" si="28"/>
        <v>0</v>
      </c>
      <c r="L58" s="13"/>
    </row>
    <row r="59" spans="1:12" ht="76.5" x14ac:dyDescent="0.25">
      <c r="A59" s="15" t="s">
        <v>23</v>
      </c>
      <c r="B59" s="10" t="s">
        <v>14</v>
      </c>
      <c r="C59" s="10" t="s">
        <v>57</v>
      </c>
      <c r="D59" s="10" t="s">
        <v>42</v>
      </c>
      <c r="E59" s="11">
        <v>100</v>
      </c>
      <c r="F59" s="12">
        <f>'[1]9.ведомства'!G36+'[1]9.ведомства'!G408+'[1]9.ведомства'!G487+'[1]9.ведомства'!G760+'[1]9.ведомства'!G1031+'[1]9.ведомства'!G1543</f>
        <v>2206819.21</v>
      </c>
      <c r="G59" s="12">
        <f>'[1]9.ведомства'!H36+'[1]9.ведомства'!H408+'[1]9.ведомства'!H487+'[1]9.ведомства'!H760+'[1]9.ведомства'!H1031+'[1]9.ведомства'!H1543</f>
        <v>0</v>
      </c>
      <c r="H59" s="12">
        <f>'[1]9.ведомства'!I36+'[1]9.ведомства'!I408+'[1]9.ведомства'!I487+'[1]9.ведомства'!I760+'[1]9.ведомства'!I1031+'[1]9.ведомства'!I1543</f>
        <v>-334761.06</v>
      </c>
      <c r="I59" s="12">
        <f>'[1]9.ведомства'!J36+'[1]9.ведомства'!J408+'[1]9.ведомства'!J487+'[1]9.ведомства'!J760+'[1]9.ведомства'!J1031+'[1]9.ведомства'!J1543</f>
        <v>0</v>
      </c>
      <c r="J59" s="12">
        <f>'[1]9.ведомства'!K36+'[1]9.ведомства'!K408+'[1]9.ведомства'!K487+'[1]9.ведомства'!K760+'[1]9.ведомства'!K1031+'[1]9.ведомства'!K1543</f>
        <v>1872058.1500000001</v>
      </c>
      <c r="K59" s="12">
        <f>'[1]9.ведомства'!L36+'[1]9.ведомства'!L408+'[1]9.ведомства'!L487+'[1]9.ведомства'!L760+'[1]9.ведомства'!L1031+'[1]9.ведомства'!L1543</f>
        <v>0</v>
      </c>
      <c r="L59" s="13"/>
    </row>
    <row r="60" spans="1:12" ht="51" x14ac:dyDescent="0.25">
      <c r="A60" s="15" t="s">
        <v>67</v>
      </c>
      <c r="B60" s="10" t="s">
        <v>14</v>
      </c>
      <c r="C60" s="10" t="s">
        <v>57</v>
      </c>
      <c r="D60" s="10" t="s">
        <v>68</v>
      </c>
      <c r="E60" s="11"/>
      <c r="F60" s="12">
        <f>F61</f>
        <v>18425325.359999999</v>
      </c>
      <c r="G60" s="12">
        <f t="shared" ref="G60:K63" si="29">G61</f>
        <v>0</v>
      </c>
      <c r="H60" s="12">
        <f t="shared" si="29"/>
        <v>127500</v>
      </c>
      <c r="I60" s="12">
        <f t="shared" si="29"/>
        <v>0</v>
      </c>
      <c r="J60" s="12">
        <f t="shared" si="29"/>
        <v>18552825.359999999</v>
      </c>
      <c r="K60" s="12">
        <f t="shared" si="29"/>
        <v>0</v>
      </c>
      <c r="L60" s="13"/>
    </row>
    <row r="61" spans="1:12" ht="25.5" x14ac:dyDescent="0.25">
      <c r="A61" s="15" t="s">
        <v>69</v>
      </c>
      <c r="B61" s="10" t="s">
        <v>14</v>
      </c>
      <c r="C61" s="10" t="s">
        <v>57</v>
      </c>
      <c r="D61" s="10" t="s">
        <v>70</v>
      </c>
      <c r="E61" s="11"/>
      <c r="F61" s="12">
        <f>F62</f>
        <v>18425325.359999999</v>
      </c>
      <c r="G61" s="12">
        <f t="shared" si="29"/>
        <v>0</v>
      </c>
      <c r="H61" s="12">
        <f t="shared" si="29"/>
        <v>127500</v>
      </c>
      <c r="I61" s="12">
        <f t="shared" si="29"/>
        <v>0</v>
      </c>
      <c r="J61" s="12">
        <f t="shared" si="29"/>
        <v>18552825.359999999</v>
      </c>
      <c r="K61" s="12">
        <f t="shared" si="29"/>
        <v>0</v>
      </c>
      <c r="L61" s="13"/>
    </row>
    <row r="62" spans="1:12" ht="38.25" x14ac:dyDescent="0.25">
      <c r="A62" s="15" t="s">
        <v>71</v>
      </c>
      <c r="B62" s="10" t="s">
        <v>14</v>
      </c>
      <c r="C62" s="10" t="s">
        <v>57</v>
      </c>
      <c r="D62" s="10" t="s">
        <v>72</v>
      </c>
      <c r="E62" s="11"/>
      <c r="F62" s="12">
        <f>F63</f>
        <v>18425325.359999999</v>
      </c>
      <c r="G62" s="12">
        <f t="shared" si="29"/>
        <v>0</v>
      </c>
      <c r="H62" s="12">
        <f t="shared" si="29"/>
        <v>127500</v>
      </c>
      <c r="I62" s="12">
        <f t="shared" si="29"/>
        <v>0</v>
      </c>
      <c r="J62" s="12">
        <f t="shared" si="29"/>
        <v>18552825.359999999</v>
      </c>
      <c r="K62" s="12">
        <f t="shared" si="29"/>
        <v>0</v>
      </c>
      <c r="L62" s="13"/>
    </row>
    <row r="63" spans="1:12" ht="38.25" x14ac:dyDescent="0.25">
      <c r="A63" s="15" t="s">
        <v>54</v>
      </c>
      <c r="B63" s="10" t="s">
        <v>14</v>
      </c>
      <c r="C63" s="10" t="s">
        <v>57</v>
      </c>
      <c r="D63" s="10" t="s">
        <v>73</v>
      </c>
      <c r="E63" s="11"/>
      <c r="F63" s="12">
        <f>F64</f>
        <v>18425325.359999999</v>
      </c>
      <c r="G63" s="12">
        <f t="shared" si="29"/>
        <v>0</v>
      </c>
      <c r="H63" s="12">
        <f t="shared" si="29"/>
        <v>127500</v>
      </c>
      <c r="I63" s="12">
        <f t="shared" si="29"/>
        <v>0</v>
      </c>
      <c r="J63" s="12">
        <f t="shared" si="29"/>
        <v>18552825.359999999</v>
      </c>
      <c r="K63" s="12">
        <f t="shared" si="29"/>
        <v>0</v>
      </c>
      <c r="L63" s="13"/>
    </row>
    <row r="64" spans="1:12" ht="76.5" x14ac:dyDescent="0.25">
      <c r="A64" s="15" t="s">
        <v>23</v>
      </c>
      <c r="B64" s="10" t="s">
        <v>14</v>
      </c>
      <c r="C64" s="10" t="s">
        <v>57</v>
      </c>
      <c r="D64" s="10" t="s">
        <v>73</v>
      </c>
      <c r="E64" s="11">
        <v>100</v>
      </c>
      <c r="F64" s="12">
        <f>'[1]9.ведомства'!G413</f>
        <v>18425325.359999999</v>
      </c>
      <c r="G64" s="12">
        <f>'[1]9.ведомства'!H413</f>
        <v>0</v>
      </c>
      <c r="H64" s="12">
        <f>'[1]9.ведомства'!I413</f>
        <v>127500</v>
      </c>
      <c r="I64" s="12">
        <f>'[1]9.ведомства'!J413</f>
        <v>0</v>
      </c>
      <c r="J64" s="12">
        <f>'[1]9.ведомства'!K413</f>
        <v>18552825.359999999</v>
      </c>
      <c r="K64" s="12">
        <f>'[1]9.ведомства'!L413</f>
        <v>0</v>
      </c>
      <c r="L64" s="13"/>
    </row>
    <row r="65" spans="1:12" x14ac:dyDescent="0.25">
      <c r="A65" s="14" t="s">
        <v>17</v>
      </c>
      <c r="B65" s="10" t="s">
        <v>14</v>
      </c>
      <c r="C65" s="10" t="s">
        <v>57</v>
      </c>
      <c r="D65" s="10" t="s">
        <v>18</v>
      </c>
      <c r="E65" s="11"/>
      <c r="F65" s="12">
        <f t="shared" ref="F65:K65" si="30">F66</f>
        <v>66721592.090000004</v>
      </c>
      <c r="G65" s="12">
        <f t="shared" si="30"/>
        <v>0</v>
      </c>
      <c r="H65" s="12">
        <f t="shared" si="30"/>
        <v>317649.17</v>
      </c>
      <c r="I65" s="12">
        <f t="shared" si="30"/>
        <v>0</v>
      </c>
      <c r="J65" s="12">
        <f t="shared" si="30"/>
        <v>67039241.260000005</v>
      </c>
      <c r="K65" s="12">
        <f t="shared" si="30"/>
        <v>0</v>
      </c>
      <c r="L65" s="13"/>
    </row>
    <row r="66" spans="1:12" ht="38.25" x14ac:dyDescent="0.25">
      <c r="A66" s="14" t="s">
        <v>19</v>
      </c>
      <c r="B66" s="10" t="s">
        <v>14</v>
      </c>
      <c r="C66" s="10" t="s">
        <v>57</v>
      </c>
      <c r="D66" s="10" t="s">
        <v>20</v>
      </c>
      <c r="E66" s="11"/>
      <c r="F66" s="12">
        <f>+F67+F69</f>
        <v>66721592.090000004</v>
      </c>
      <c r="G66" s="12">
        <f t="shared" ref="G66:K66" si="31">+G67+G69</f>
        <v>0</v>
      </c>
      <c r="H66" s="12">
        <f t="shared" si="31"/>
        <v>317649.17</v>
      </c>
      <c r="I66" s="12">
        <f t="shared" si="31"/>
        <v>0</v>
      </c>
      <c r="J66" s="12">
        <f t="shared" si="31"/>
        <v>67039241.260000005</v>
      </c>
      <c r="K66" s="12">
        <f t="shared" si="31"/>
        <v>0</v>
      </c>
      <c r="L66" s="13"/>
    </row>
    <row r="67" spans="1:12" ht="38.25" x14ac:dyDescent="0.25">
      <c r="A67" s="15" t="s">
        <v>54</v>
      </c>
      <c r="B67" s="10" t="s">
        <v>14</v>
      </c>
      <c r="C67" s="10" t="s">
        <v>57</v>
      </c>
      <c r="D67" s="10" t="s">
        <v>74</v>
      </c>
      <c r="E67" s="11"/>
      <c r="F67" s="12">
        <f t="shared" ref="F67:K67" si="32">SUM(F68:F68)</f>
        <v>65934417.170000002</v>
      </c>
      <c r="G67" s="12">
        <f t="shared" si="32"/>
        <v>0</v>
      </c>
      <c r="H67" s="12">
        <f t="shared" si="32"/>
        <v>317649.17</v>
      </c>
      <c r="I67" s="12">
        <f t="shared" si="32"/>
        <v>0</v>
      </c>
      <c r="J67" s="12">
        <f t="shared" si="32"/>
        <v>66252066.340000004</v>
      </c>
      <c r="K67" s="12">
        <f t="shared" si="32"/>
        <v>0</v>
      </c>
      <c r="L67" s="13"/>
    </row>
    <row r="68" spans="1:12" ht="76.5" x14ac:dyDescent="0.25">
      <c r="A68" s="15" t="s">
        <v>23</v>
      </c>
      <c r="B68" s="10" t="s">
        <v>14</v>
      </c>
      <c r="C68" s="10" t="s">
        <v>57</v>
      </c>
      <c r="D68" s="10" t="s">
        <v>74</v>
      </c>
      <c r="E68" s="11">
        <v>100</v>
      </c>
      <c r="F68" s="12">
        <f>'[1]9.ведомства'!G42+'[1]9.ведомства'!G491+'[1]9.ведомства'!G764+'[1]9.ведомства'!G1035</f>
        <v>65934417.170000002</v>
      </c>
      <c r="G68" s="12">
        <f>'[1]9.ведомства'!H42+'[1]9.ведомства'!H491+'[1]9.ведомства'!H764+'[1]9.ведомства'!H1035</f>
        <v>0</v>
      </c>
      <c r="H68" s="12">
        <f>'[1]9.ведомства'!I42+'[1]9.ведомства'!I491+'[1]9.ведомства'!I764+'[1]9.ведомства'!I1035</f>
        <v>317649.17</v>
      </c>
      <c r="I68" s="12">
        <f>'[1]9.ведомства'!J42+'[1]9.ведомства'!J491+'[1]9.ведомства'!J764+'[1]9.ведомства'!J1035</f>
        <v>0</v>
      </c>
      <c r="J68" s="12">
        <f>'[1]9.ведомства'!K42+'[1]9.ведомства'!K491+'[1]9.ведомства'!K764+'[1]9.ведомства'!K1035</f>
        <v>66252066.340000004</v>
      </c>
      <c r="K68" s="12">
        <f>'[1]9.ведомства'!L42+'[1]9.ведомства'!L491+'[1]9.ведомства'!L764+'[1]9.ведомства'!L1035</f>
        <v>0</v>
      </c>
      <c r="L68" s="13"/>
    </row>
    <row r="69" spans="1:12" ht="127.5" x14ac:dyDescent="0.25">
      <c r="A69" s="15" t="s">
        <v>76</v>
      </c>
      <c r="B69" s="10" t="s">
        <v>14</v>
      </c>
      <c r="C69" s="10" t="s">
        <v>57</v>
      </c>
      <c r="D69" s="10" t="s">
        <v>77</v>
      </c>
      <c r="E69" s="11"/>
      <c r="F69" s="12">
        <f t="shared" ref="F69:K69" si="33">SUM(F70:F70)</f>
        <v>787174.92</v>
      </c>
      <c r="G69" s="12">
        <f t="shared" si="33"/>
        <v>0</v>
      </c>
      <c r="H69" s="12">
        <f t="shared" si="33"/>
        <v>0</v>
      </c>
      <c r="I69" s="12">
        <f t="shared" si="33"/>
        <v>0</v>
      </c>
      <c r="J69" s="12">
        <f t="shared" si="33"/>
        <v>787174.92</v>
      </c>
      <c r="K69" s="12">
        <f t="shared" si="33"/>
        <v>0</v>
      </c>
      <c r="L69" s="13"/>
    </row>
    <row r="70" spans="1:12" ht="25.5" x14ac:dyDescent="0.25">
      <c r="A70" s="15" t="s">
        <v>75</v>
      </c>
      <c r="B70" s="10" t="s">
        <v>14</v>
      </c>
      <c r="C70" s="10" t="s">
        <v>57</v>
      </c>
      <c r="D70" s="10" t="s">
        <v>77</v>
      </c>
      <c r="E70" s="11">
        <v>300</v>
      </c>
      <c r="F70" s="12">
        <f>'[1]9.ведомства'!G1041+'[1]9.ведомства'!G46</f>
        <v>787174.92</v>
      </c>
      <c r="G70" s="12">
        <f>'[1]9.ведомства'!H1041+'[1]9.ведомства'!H46</f>
        <v>0</v>
      </c>
      <c r="H70" s="12">
        <f>'[1]9.ведомства'!I1041+'[1]9.ведомства'!I46</f>
        <v>0</v>
      </c>
      <c r="I70" s="12">
        <f>'[1]9.ведомства'!J1041+'[1]9.ведомства'!J46</f>
        <v>0</v>
      </c>
      <c r="J70" s="12">
        <f>'[1]9.ведомства'!K1041+'[1]9.ведомства'!K46</f>
        <v>787174.92</v>
      </c>
      <c r="K70" s="12">
        <f>'[1]9.ведомства'!L1041+'[1]9.ведомства'!L46</f>
        <v>0</v>
      </c>
      <c r="L70" s="13"/>
    </row>
    <row r="71" spans="1:12" x14ac:dyDescent="0.25">
      <c r="A71" s="15" t="s">
        <v>78</v>
      </c>
      <c r="B71" s="10" t="s">
        <v>14</v>
      </c>
      <c r="C71" s="10" t="s">
        <v>79</v>
      </c>
      <c r="D71" s="10"/>
      <c r="E71" s="11"/>
      <c r="F71" s="12">
        <f>F72</f>
        <v>12080.64</v>
      </c>
      <c r="G71" s="12">
        <f t="shared" ref="G71:K74" si="34">G72</f>
        <v>12080.64</v>
      </c>
      <c r="H71" s="12">
        <f t="shared" si="34"/>
        <v>0</v>
      </c>
      <c r="I71" s="12">
        <f t="shared" si="34"/>
        <v>0</v>
      </c>
      <c r="J71" s="12">
        <f t="shared" si="34"/>
        <v>12080.64</v>
      </c>
      <c r="K71" s="12">
        <f t="shared" si="34"/>
        <v>12080.64</v>
      </c>
      <c r="L71" s="13"/>
    </row>
    <row r="72" spans="1:12" x14ac:dyDescent="0.25">
      <c r="A72" s="14" t="s">
        <v>17</v>
      </c>
      <c r="B72" s="10" t="s">
        <v>14</v>
      </c>
      <c r="C72" s="10" t="s">
        <v>79</v>
      </c>
      <c r="D72" s="10" t="s">
        <v>18</v>
      </c>
      <c r="E72" s="11"/>
      <c r="F72" s="12">
        <f>F73</f>
        <v>12080.64</v>
      </c>
      <c r="G72" s="12">
        <f t="shared" si="34"/>
        <v>12080.64</v>
      </c>
      <c r="H72" s="12">
        <f t="shared" si="34"/>
        <v>0</v>
      </c>
      <c r="I72" s="12">
        <f t="shared" si="34"/>
        <v>0</v>
      </c>
      <c r="J72" s="12">
        <f t="shared" si="34"/>
        <v>12080.64</v>
      </c>
      <c r="K72" s="12">
        <f t="shared" si="34"/>
        <v>12080.64</v>
      </c>
      <c r="L72" s="13"/>
    </row>
    <row r="73" spans="1:12" ht="38.25" x14ac:dyDescent="0.25">
      <c r="A73" s="14" t="s">
        <v>19</v>
      </c>
      <c r="B73" s="10" t="s">
        <v>14</v>
      </c>
      <c r="C73" s="10" t="s">
        <v>79</v>
      </c>
      <c r="D73" s="10" t="s">
        <v>20</v>
      </c>
      <c r="E73" s="11"/>
      <c r="F73" s="12">
        <f>F74</f>
        <v>12080.64</v>
      </c>
      <c r="G73" s="12">
        <f t="shared" si="34"/>
        <v>12080.64</v>
      </c>
      <c r="H73" s="12">
        <f t="shared" si="34"/>
        <v>0</v>
      </c>
      <c r="I73" s="12">
        <f t="shared" si="34"/>
        <v>0</v>
      </c>
      <c r="J73" s="12">
        <f t="shared" si="34"/>
        <v>12080.64</v>
      </c>
      <c r="K73" s="12">
        <f t="shared" si="34"/>
        <v>12080.64</v>
      </c>
      <c r="L73" s="13"/>
    </row>
    <row r="74" spans="1:12" ht="51" x14ac:dyDescent="0.25">
      <c r="A74" s="15" t="s">
        <v>80</v>
      </c>
      <c r="B74" s="10" t="s">
        <v>14</v>
      </c>
      <c r="C74" s="10" t="s">
        <v>79</v>
      </c>
      <c r="D74" s="10" t="s">
        <v>81</v>
      </c>
      <c r="E74" s="11"/>
      <c r="F74" s="12">
        <f>F75</f>
        <v>12080.64</v>
      </c>
      <c r="G74" s="12">
        <f t="shared" si="34"/>
        <v>12080.64</v>
      </c>
      <c r="H74" s="12">
        <f t="shared" si="34"/>
        <v>0</v>
      </c>
      <c r="I74" s="12">
        <f t="shared" si="34"/>
        <v>0</v>
      </c>
      <c r="J74" s="12">
        <f t="shared" si="34"/>
        <v>12080.64</v>
      </c>
      <c r="K74" s="12">
        <f t="shared" si="34"/>
        <v>12080.64</v>
      </c>
      <c r="L74" s="13"/>
    </row>
    <row r="75" spans="1:12" ht="38.25" x14ac:dyDescent="0.25">
      <c r="A75" s="15" t="s">
        <v>26</v>
      </c>
      <c r="B75" s="10" t="s">
        <v>14</v>
      </c>
      <c r="C75" s="10" t="s">
        <v>79</v>
      </c>
      <c r="D75" s="10" t="s">
        <v>81</v>
      </c>
      <c r="E75" s="11">
        <v>200</v>
      </c>
      <c r="F75" s="12">
        <f>'[1]9.ведомства'!G51</f>
        <v>12080.64</v>
      </c>
      <c r="G75" s="12">
        <f>'[1]9.ведомства'!H51</f>
        <v>12080.64</v>
      </c>
      <c r="H75" s="12">
        <f>'[1]9.ведомства'!I51</f>
        <v>0</v>
      </c>
      <c r="I75" s="12">
        <f>'[1]9.ведомства'!J51</f>
        <v>0</v>
      </c>
      <c r="J75" s="12">
        <f>'[1]9.ведомства'!K51</f>
        <v>12080.64</v>
      </c>
      <c r="K75" s="12">
        <f>'[1]9.ведомства'!L51</f>
        <v>12080.64</v>
      </c>
      <c r="L75" s="13"/>
    </row>
    <row r="76" spans="1:12" ht="51" x14ac:dyDescent="0.25">
      <c r="A76" s="15" t="s">
        <v>82</v>
      </c>
      <c r="B76" s="10" t="s">
        <v>14</v>
      </c>
      <c r="C76" s="10" t="s">
        <v>83</v>
      </c>
      <c r="D76" s="10"/>
      <c r="E76" s="10"/>
      <c r="F76" s="12">
        <f t="shared" ref="F76:K76" si="35">F89+F77</f>
        <v>2373266.92</v>
      </c>
      <c r="G76" s="12">
        <f t="shared" si="35"/>
        <v>0</v>
      </c>
      <c r="H76" s="12">
        <f t="shared" si="35"/>
        <v>-689889.16999999993</v>
      </c>
      <c r="I76" s="12">
        <f t="shared" si="35"/>
        <v>0</v>
      </c>
      <c r="J76" s="12">
        <f t="shared" si="35"/>
        <v>1683377.7500000002</v>
      </c>
      <c r="K76" s="12">
        <f t="shared" si="35"/>
        <v>0</v>
      </c>
      <c r="L76" s="13"/>
    </row>
    <row r="77" spans="1:12" ht="38.25" x14ac:dyDescent="0.25">
      <c r="A77" s="15" t="s">
        <v>32</v>
      </c>
      <c r="B77" s="10" t="s">
        <v>14</v>
      </c>
      <c r="C77" s="10" t="s">
        <v>83</v>
      </c>
      <c r="D77" s="10" t="s">
        <v>84</v>
      </c>
      <c r="E77" s="10"/>
      <c r="F77" s="12">
        <f t="shared" ref="F77:K77" si="36">F78</f>
        <v>175544</v>
      </c>
      <c r="G77" s="12">
        <f t="shared" si="36"/>
        <v>0</v>
      </c>
      <c r="H77" s="12">
        <f t="shared" si="36"/>
        <v>33000</v>
      </c>
      <c r="I77" s="12">
        <f t="shared" si="36"/>
        <v>0</v>
      </c>
      <c r="J77" s="12">
        <f t="shared" si="36"/>
        <v>208544</v>
      </c>
      <c r="K77" s="12">
        <f t="shared" si="36"/>
        <v>0</v>
      </c>
      <c r="L77" s="13"/>
    </row>
    <row r="78" spans="1:12" ht="38.25" x14ac:dyDescent="0.25">
      <c r="A78" s="15" t="s">
        <v>34</v>
      </c>
      <c r="B78" s="10" t="s">
        <v>14</v>
      </c>
      <c r="C78" s="10" t="s">
        <v>83</v>
      </c>
      <c r="D78" s="10" t="s">
        <v>35</v>
      </c>
      <c r="E78" s="11"/>
      <c r="F78" s="12">
        <f>F79+F87</f>
        <v>175544</v>
      </c>
      <c r="G78" s="12">
        <f t="shared" ref="G78:K78" si="37">G79+G87</f>
        <v>0</v>
      </c>
      <c r="H78" s="12">
        <f t="shared" si="37"/>
        <v>33000</v>
      </c>
      <c r="I78" s="12">
        <f t="shared" si="37"/>
        <v>0</v>
      </c>
      <c r="J78" s="12">
        <f t="shared" si="37"/>
        <v>208544</v>
      </c>
      <c r="K78" s="12">
        <f t="shared" si="37"/>
        <v>0</v>
      </c>
      <c r="L78" s="13"/>
    </row>
    <row r="79" spans="1:12" ht="51" x14ac:dyDescent="0.25">
      <c r="A79" s="15" t="s">
        <v>36</v>
      </c>
      <c r="B79" s="10" t="s">
        <v>14</v>
      </c>
      <c r="C79" s="10" t="s">
        <v>83</v>
      </c>
      <c r="D79" s="10" t="s">
        <v>37</v>
      </c>
      <c r="E79" s="11"/>
      <c r="F79" s="12">
        <f t="shared" ref="F79:K79" si="38">F80+F83</f>
        <v>100000</v>
      </c>
      <c r="G79" s="12">
        <f t="shared" si="38"/>
        <v>0</v>
      </c>
      <c r="H79" s="12">
        <f t="shared" si="38"/>
        <v>33000</v>
      </c>
      <c r="I79" s="12">
        <f t="shared" si="38"/>
        <v>0</v>
      </c>
      <c r="J79" s="12">
        <f t="shared" si="38"/>
        <v>133000</v>
      </c>
      <c r="K79" s="12">
        <f t="shared" si="38"/>
        <v>0</v>
      </c>
      <c r="L79" s="13"/>
    </row>
    <row r="80" spans="1:12" ht="51" x14ac:dyDescent="0.25">
      <c r="A80" s="16" t="s">
        <v>85</v>
      </c>
      <c r="B80" s="10" t="s">
        <v>14</v>
      </c>
      <c r="C80" s="10" t="s">
        <v>83</v>
      </c>
      <c r="D80" s="10" t="s">
        <v>86</v>
      </c>
      <c r="E80" s="11"/>
      <c r="F80" s="12">
        <f t="shared" ref="F80:K80" si="39">SUM(F81:F82)</f>
        <v>0</v>
      </c>
      <c r="G80" s="12">
        <f t="shared" si="39"/>
        <v>0</v>
      </c>
      <c r="H80" s="12">
        <f t="shared" si="39"/>
        <v>65124.6</v>
      </c>
      <c r="I80" s="12">
        <f t="shared" si="39"/>
        <v>0</v>
      </c>
      <c r="J80" s="12">
        <f t="shared" si="39"/>
        <v>65124.6</v>
      </c>
      <c r="K80" s="12">
        <f t="shared" si="39"/>
        <v>0</v>
      </c>
      <c r="L80" s="13"/>
    </row>
    <row r="81" spans="1:12" ht="76.5" x14ac:dyDescent="0.25">
      <c r="A81" s="15" t="s">
        <v>23</v>
      </c>
      <c r="B81" s="10" t="s">
        <v>14</v>
      </c>
      <c r="C81" s="10" t="s">
        <v>83</v>
      </c>
      <c r="D81" s="10" t="s">
        <v>86</v>
      </c>
      <c r="E81" s="11">
        <v>100</v>
      </c>
      <c r="F81" s="12">
        <f>'[1]9.ведомства'!G1481</f>
        <v>0</v>
      </c>
      <c r="G81" s="12">
        <f>'[1]9.ведомства'!H1481</f>
        <v>0</v>
      </c>
      <c r="H81" s="12">
        <f>'[1]9.ведомства'!I1481</f>
        <v>30624.6</v>
      </c>
      <c r="I81" s="12">
        <f>'[1]9.ведомства'!J1481</f>
        <v>0</v>
      </c>
      <c r="J81" s="12">
        <f>'[1]9.ведомства'!K1481</f>
        <v>30624.6</v>
      </c>
      <c r="K81" s="12">
        <f>'[1]9.ведомства'!L1481</f>
        <v>0</v>
      </c>
      <c r="L81" s="13"/>
    </row>
    <row r="82" spans="1:12" ht="38.25" x14ac:dyDescent="0.25">
      <c r="A82" s="15" t="s">
        <v>26</v>
      </c>
      <c r="B82" s="10" t="s">
        <v>14</v>
      </c>
      <c r="C82" s="10" t="s">
        <v>83</v>
      </c>
      <c r="D82" s="10" t="s">
        <v>86</v>
      </c>
      <c r="E82" s="11">
        <v>200</v>
      </c>
      <c r="F82" s="12">
        <f>'[1]9.ведомства'!G1482</f>
        <v>0</v>
      </c>
      <c r="G82" s="12">
        <f>'[1]9.ведомства'!H1482</f>
        <v>0</v>
      </c>
      <c r="H82" s="12">
        <f>'[1]9.ведомства'!I1482</f>
        <v>34500</v>
      </c>
      <c r="I82" s="12">
        <f>'[1]9.ведомства'!J1482</f>
        <v>0</v>
      </c>
      <c r="J82" s="12">
        <f>'[1]9.ведомства'!K1482</f>
        <v>34500</v>
      </c>
      <c r="K82" s="12">
        <f>'[1]9.ведомства'!L1482</f>
        <v>0</v>
      </c>
      <c r="L82" s="13"/>
    </row>
    <row r="83" spans="1:12" ht="25.5" x14ac:dyDescent="0.25">
      <c r="A83" s="15" t="s">
        <v>38</v>
      </c>
      <c r="B83" s="10" t="s">
        <v>14</v>
      </c>
      <c r="C83" s="10" t="s">
        <v>83</v>
      </c>
      <c r="D83" s="10" t="s">
        <v>39</v>
      </c>
      <c r="E83" s="11"/>
      <c r="F83" s="12">
        <f t="shared" ref="F83:K83" si="40">SUM(F84:F85)</f>
        <v>100000</v>
      </c>
      <c r="G83" s="12">
        <f t="shared" si="40"/>
        <v>0</v>
      </c>
      <c r="H83" s="12">
        <f t="shared" si="40"/>
        <v>-32124.6</v>
      </c>
      <c r="I83" s="12">
        <f t="shared" si="40"/>
        <v>0</v>
      </c>
      <c r="J83" s="12">
        <f t="shared" si="40"/>
        <v>67875.399999999994</v>
      </c>
      <c r="K83" s="12">
        <f t="shared" si="40"/>
        <v>0</v>
      </c>
      <c r="L83" s="13"/>
    </row>
    <row r="84" spans="1:12" ht="76.5" x14ac:dyDescent="0.25">
      <c r="A84" s="15" t="s">
        <v>23</v>
      </c>
      <c r="B84" s="10" t="s">
        <v>14</v>
      </c>
      <c r="C84" s="10" t="s">
        <v>83</v>
      </c>
      <c r="D84" s="10" t="s">
        <v>39</v>
      </c>
      <c r="E84" s="11">
        <v>100</v>
      </c>
      <c r="F84" s="12">
        <f>'[1]9.ведомства'!G1484</f>
        <v>70000</v>
      </c>
      <c r="G84" s="12">
        <f>'[1]9.ведомства'!H1484</f>
        <v>0</v>
      </c>
      <c r="H84" s="12">
        <f>'[1]9.ведомства'!I1484</f>
        <v>-29324.6</v>
      </c>
      <c r="I84" s="12">
        <f>'[1]9.ведомства'!J1484</f>
        <v>0</v>
      </c>
      <c r="J84" s="12">
        <f>'[1]9.ведомства'!K1484</f>
        <v>40675.4</v>
      </c>
      <c r="K84" s="12">
        <f>'[1]9.ведомства'!L1484</f>
        <v>0</v>
      </c>
      <c r="L84" s="13"/>
    </row>
    <row r="85" spans="1:12" ht="38.25" x14ac:dyDescent="0.25">
      <c r="A85" s="15" t="s">
        <v>26</v>
      </c>
      <c r="B85" s="10" t="s">
        <v>14</v>
      </c>
      <c r="C85" s="10" t="s">
        <v>83</v>
      </c>
      <c r="D85" s="10" t="s">
        <v>39</v>
      </c>
      <c r="E85" s="11">
        <v>200</v>
      </c>
      <c r="F85" s="12">
        <f>'[1]9.ведомства'!G1485</f>
        <v>30000</v>
      </c>
      <c r="G85" s="12">
        <f>'[1]9.ведомства'!H1485</f>
        <v>0</v>
      </c>
      <c r="H85" s="12">
        <f>'[1]9.ведомства'!I1485</f>
        <v>-2800</v>
      </c>
      <c r="I85" s="12">
        <f>'[1]9.ведомства'!J1485</f>
        <v>0</v>
      </c>
      <c r="J85" s="12">
        <f>'[1]9.ведомства'!K1485</f>
        <v>27200</v>
      </c>
      <c r="K85" s="12">
        <f>'[1]9.ведомства'!L1485</f>
        <v>0</v>
      </c>
      <c r="L85" s="13"/>
    </row>
    <row r="86" spans="1:12" ht="63.75" x14ac:dyDescent="0.25">
      <c r="A86" s="15" t="s">
        <v>40</v>
      </c>
      <c r="B86" s="10" t="s">
        <v>14</v>
      </c>
      <c r="C86" s="10" t="s">
        <v>83</v>
      </c>
      <c r="D86" s="10" t="s">
        <v>41</v>
      </c>
      <c r="E86" s="11"/>
      <c r="F86" s="12">
        <f>F87</f>
        <v>75544</v>
      </c>
      <c r="G86" s="12">
        <f>G87</f>
        <v>0</v>
      </c>
      <c r="H86" s="12">
        <f t="shared" ref="H86:K87" si="41">H87</f>
        <v>0</v>
      </c>
      <c r="I86" s="12">
        <f t="shared" si="41"/>
        <v>0</v>
      </c>
      <c r="J86" s="12">
        <f t="shared" si="41"/>
        <v>75544</v>
      </c>
      <c r="K86" s="12">
        <f t="shared" si="41"/>
        <v>0</v>
      </c>
      <c r="L86" s="13"/>
    </row>
    <row r="87" spans="1:12" ht="63.75" x14ac:dyDescent="0.25">
      <c r="A87" s="15" t="s">
        <v>28</v>
      </c>
      <c r="B87" s="10" t="s">
        <v>14</v>
      </c>
      <c r="C87" s="10" t="s">
        <v>83</v>
      </c>
      <c r="D87" s="10" t="s">
        <v>42</v>
      </c>
      <c r="E87" s="11"/>
      <c r="F87" s="12">
        <f>F88</f>
        <v>75544</v>
      </c>
      <c r="G87" s="12">
        <f>G88</f>
        <v>0</v>
      </c>
      <c r="H87" s="12">
        <f t="shared" si="41"/>
        <v>0</v>
      </c>
      <c r="I87" s="12">
        <f t="shared" si="41"/>
        <v>0</v>
      </c>
      <c r="J87" s="12">
        <f t="shared" si="41"/>
        <v>75544</v>
      </c>
      <c r="K87" s="12">
        <f t="shared" si="41"/>
        <v>0</v>
      </c>
      <c r="L87" s="13"/>
    </row>
    <row r="88" spans="1:12" ht="76.5" x14ac:dyDescent="0.25">
      <c r="A88" s="15" t="s">
        <v>23</v>
      </c>
      <c r="B88" s="10" t="s">
        <v>14</v>
      </c>
      <c r="C88" s="10" t="s">
        <v>83</v>
      </c>
      <c r="D88" s="10" t="s">
        <v>42</v>
      </c>
      <c r="E88" s="11">
        <v>100</v>
      </c>
      <c r="F88" s="12">
        <f>'[1]9.ведомства'!G1492</f>
        <v>75544</v>
      </c>
      <c r="G88" s="12">
        <f>'[1]9.ведомства'!H1492</f>
        <v>0</v>
      </c>
      <c r="H88" s="12">
        <f>'[1]9.ведомства'!I1492</f>
        <v>0</v>
      </c>
      <c r="I88" s="12">
        <f>'[1]9.ведомства'!J1492</f>
        <v>0</v>
      </c>
      <c r="J88" s="12">
        <f>'[1]9.ведомства'!K1492</f>
        <v>75544</v>
      </c>
      <c r="K88" s="12">
        <f>'[1]9.ведомства'!L1492</f>
        <v>0</v>
      </c>
      <c r="L88" s="13"/>
    </row>
    <row r="89" spans="1:12" x14ac:dyDescent="0.25">
      <c r="A89" s="14" t="s">
        <v>17</v>
      </c>
      <c r="B89" s="10" t="s">
        <v>14</v>
      </c>
      <c r="C89" s="10" t="s">
        <v>83</v>
      </c>
      <c r="D89" s="10" t="s">
        <v>18</v>
      </c>
      <c r="E89" s="10"/>
      <c r="F89" s="12">
        <f>F90</f>
        <v>2197722.92</v>
      </c>
      <c r="G89" s="12">
        <f t="shared" ref="G89:K91" si="42">G90</f>
        <v>0</v>
      </c>
      <c r="H89" s="12">
        <f t="shared" si="42"/>
        <v>-722889.16999999993</v>
      </c>
      <c r="I89" s="12">
        <f t="shared" si="42"/>
        <v>0</v>
      </c>
      <c r="J89" s="12">
        <f t="shared" si="42"/>
        <v>1474833.7500000002</v>
      </c>
      <c r="K89" s="12">
        <f t="shared" si="42"/>
        <v>0</v>
      </c>
      <c r="L89" s="13"/>
    </row>
    <row r="90" spans="1:12" ht="25.5" x14ac:dyDescent="0.25">
      <c r="A90" s="16" t="s">
        <v>87</v>
      </c>
      <c r="B90" s="10" t="s">
        <v>14</v>
      </c>
      <c r="C90" s="10" t="s">
        <v>83</v>
      </c>
      <c r="D90" s="10" t="s">
        <v>88</v>
      </c>
      <c r="E90" s="10"/>
      <c r="F90" s="12">
        <f>F91+F93</f>
        <v>2197722.92</v>
      </c>
      <c r="G90" s="12">
        <f t="shared" ref="G90:K90" si="43">G91+G93</f>
        <v>0</v>
      </c>
      <c r="H90" s="12">
        <f t="shared" si="43"/>
        <v>-722889.16999999993</v>
      </c>
      <c r="I90" s="12">
        <f t="shared" si="43"/>
        <v>0</v>
      </c>
      <c r="J90" s="12">
        <f t="shared" si="43"/>
        <v>1474833.7500000002</v>
      </c>
      <c r="K90" s="12">
        <f t="shared" si="43"/>
        <v>0</v>
      </c>
      <c r="L90" s="13"/>
    </row>
    <row r="91" spans="1:12" ht="51" x14ac:dyDescent="0.25">
      <c r="A91" s="16" t="s">
        <v>89</v>
      </c>
      <c r="B91" s="10" t="s">
        <v>14</v>
      </c>
      <c r="C91" s="10" t="s">
        <v>83</v>
      </c>
      <c r="D91" s="10" t="s">
        <v>90</v>
      </c>
      <c r="E91" s="10"/>
      <c r="F91" s="12">
        <f>F92</f>
        <v>914675.8</v>
      </c>
      <c r="G91" s="12">
        <f t="shared" si="42"/>
        <v>0</v>
      </c>
      <c r="H91" s="12">
        <f t="shared" si="42"/>
        <v>-563134.98</v>
      </c>
      <c r="I91" s="12">
        <f t="shared" si="42"/>
        <v>0</v>
      </c>
      <c r="J91" s="12">
        <f t="shared" si="42"/>
        <v>351540.82000000007</v>
      </c>
      <c r="K91" s="12">
        <f t="shared" si="42"/>
        <v>0</v>
      </c>
      <c r="L91" s="13"/>
    </row>
    <row r="92" spans="1:12" ht="76.5" x14ac:dyDescent="0.25">
      <c r="A92" s="15" t="s">
        <v>23</v>
      </c>
      <c r="B92" s="10" t="s">
        <v>14</v>
      </c>
      <c r="C92" s="10" t="s">
        <v>83</v>
      </c>
      <c r="D92" s="10" t="s">
        <v>90</v>
      </c>
      <c r="E92" s="10" t="s">
        <v>47</v>
      </c>
      <c r="F92" s="12">
        <f>'[1]9.ведомства'!G1496</f>
        <v>914675.8</v>
      </c>
      <c r="G92" s="12">
        <f>'[1]9.ведомства'!H1496</f>
        <v>0</v>
      </c>
      <c r="H92" s="12">
        <f>'[1]9.ведомства'!I1496</f>
        <v>-563134.98</v>
      </c>
      <c r="I92" s="12">
        <f>'[1]9.ведомства'!J1496</f>
        <v>0</v>
      </c>
      <c r="J92" s="12">
        <f>'[1]9.ведомства'!K1496</f>
        <v>351540.82000000007</v>
      </c>
      <c r="K92" s="12">
        <f>'[1]9.ведомства'!L1496</f>
        <v>0</v>
      </c>
      <c r="L92" s="13"/>
    </row>
    <row r="93" spans="1:12" ht="38.25" x14ac:dyDescent="0.25">
      <c r="A93" s="15" t="s">
        <v>54</v>
      </c>
      <c r="B93" s="10" t="s">
        <v>14</v>
      </c>
      <c r="C93" s="10" t="s">
        <v>83</v>
      </c>
      <c r="D93" s="10" t="s">
        <v>91</v>
      </c>
      <c r="E93" s="11"/>
      <c r="F93" s="12">
        <f t="shared" ref="F93:K93" si="44">F94</f>
        <v>1283047.1200000001</v>
      </c>
      <c r="G93" s="12">
        <f t="shared" si="44"/>
        <v>0</v>
      </c>
      <c r="H93" s="12">
        <f t="shared" si="44"/>
        <v>-159754.19</v>
      </c>
      <c r="I93" s="12">
        <f t="shared" si="44"/>
        <v>0</v>
      </c>
      <c r="J93" s="12">
        <f t="shared" si="44"/>
        <v>1123292.9300000002</v>
      </c>
      <c r="K93" s="12">
        <f t="shared" si="44"/>
        <v>0</v>
      </c>
      <c r="L93" s="13"/>
    </row>
    <row r="94" spans="1:12" ht="76.5" x14ac:dyDescent="0.25">
      <c r="A94" s="15" t="s">
        <v>23</v>
      </c>
      <c r="B94" s="10" t="s">
        <v>14</v>
      </c>
      <c r="C94" s="10" t="s">
        <v>83</v>
      </c>
      <c r="D94" s="10" t="s">
        <v>91</v>
      </c>
      <c r="E94" s="11">
        <v>100</v>
      </c>
      <c r="F94" s="12">
        <f>'[1]9.ведомства'!G1498</f>
        <v>1283047.1200000001</v>
      </c>
      <c r="G94" s="12">
        <f>'[1]9.ведомства'!H1498</f>
        <v>0</v>
      </c>
      <c r="H94" s="12">
        <f>'[1]9.ведомства'!I1498</f>
        <v>-159754.19</v>
      </c>
      <c r="I94" s="12">
        <f>'[1]9.ведомства'!J1498</f>
        <v>0</v>
      </c>
      <c r="J94" s="12">
        <f>'[1]9.ведомства'!K1498</f>
        <v>1123292.9300000002</v>
      </c>
      <c r="K94" s="12">
        <f>'[1]9.ведомства'!L1498</f>
        <v>0</v>
      </c>
      <c r="L94" s="13"/>
    </row>
    <row r="95" spans="1:12" x14ac:dyDescent="0.25">
      <c r="A95" s="15" t="s">
        <v>94</v>
      </c>
      <c r="B95" s="10" t="s">
        <v>14</v>
      </c>
      <c r="C95" s="10" t="s">
        <v>95</v>
      </c>
      <c r="D95" s="10"/>
      <c r="E95" s="11"/>
      <c r="F95" s="12">
        <f>F96</f>
        <v>3000000</v>
      </c>
      <c r="G95" s="12">
        <f t="shared" ref="G95:K98" si="45">G96</f>
        <v>0</v>
      </c>
      <c r="H95" s="12">
        <f t="shared" si="45"/>
        <v>0</v>
      </c>
      <c r="I95" s="12">
        <f t="shared" si="45"/>
        <v>0</v>
      </c>
      <c r="J95" s="12">
        <f t="shared" si="45"/>
        <v>3000000</v>
      </c>
      <c r="K95" s="12">
        <f t="shared" si="45"/>
        <v>0</v>
      </c>
      <c r="L95" s="13"/>
    </row>
    <row r="96" spans="1:12" x14ac:dyDescent="0.25">
      <c r="A96" s="14" t="s">
        <v>17</v>
      </c>
      <c r="B96" s="10" t="s">
        <v>14</v>
      </c>
      <c r="C96" s="10" t="s">
        <v>95</v>
      </c>
      <c r="D96" s="10" t="s">
        <v>18</v>
      </c>
      <c r="E96" s="11"/>
      <c r="F96" s="12">
        <f>F97</f>
        <v>3000000</v>
      </c>
      <c r="G96" s="12">
        <f t="shared" si="45"/>
        <v>0</v>
      </c>
      <c r="H96" s="12">
        <f t="shared" si="45"/>
        <v>0</v>
      </c>
      <c r="I96" s="12">
        <f t="shared" si="45"/>
        <v>0</v>
      </c>
      <c r="J96" s="12">
        <f t="shared" si="45"/>
        <v>3000000</v>
      </c>
      <c r="K96" s="12">
        <f t="shared" si="45"/>
        <v>0</v>
      </c>
      <c r="L96" s="13"/>
    </row>
    <row r="97" spans="1:12" ht="38.25" x14ac:dyDescent="0.25">
      <c r="A97" s="14" t="s">
        <v>19</v>
      </c>
      <c r="B97" s="10" t="s">
        <v>14</v>
      </c>
      <c r="C97" s="10" t="s">
        <v>95</v>
      </c>
      <c r="D97" s="10" t="s">
        <v>20</v>
      </c>
      <c r="E97" s="11"/>
      <c r="F97" s="12">
        <f>F98</f>
        <v>3000000</v>
      </c>
      <c r="G97" s="12">
        <f t="shared" si="45"/>
        <v>0</v>
      </c>
      <c r="H97" s="12">
        <f t="shared" si="45"/>
        <v>0</v>
      </c>
      <c r="I97" s="12">
        <f t="shared" si="45"/>
        <v>0</v>
      </c>
      <c r="J97" s="12">
        <f t="shared" si="45"/>
        <v>3000000</v>
      </c>
      <c r="K97" s="12">
        <f t="shared" si="45"/>
        <v>0</v>
      </c>
      <c r="L97" s="13"/>
    </row>
    <row r="98" spans="1:12" ht="25.5" x14ac:dyDescent="0.25">
      <c r="A98" s="16" t="s">
        <v>96</v>
      </c>
      <c r="B98" s="10" t="s">
        <v>14</v>
      </c>
      <c r="C98" s="10" t="s">
        <v>95</v>
      </c>
      <c r="D98" s="10" t="s">
        <v>97</v>
      </c>
      <c r="E98" s="11"/>
      <c r="F98" s="12">
        <f>F99</f>
        <v>3000000</v>
      </c>
      <c r="G98" s="12">
        <f t="shared" si="45"/>
        <v>0</v>
      </c>
      <c r="H98" s="12">
        <f t="shared" si="45"/>
        <v>0</v>
      </c>
      <c r="I98" s="12">
        <f t="shared" si="45"/>
        <v>0</v>
      </c>
      <c r="J98" s="12">
        <f t="shared" si="45"/>
        <v>3000000</v>
      </c>
      <c r="K98" s="12">
        <f t="shared" si="45"/>
        <v>0</v>
      </c>
      <c r="L98" s="13"/>
    </row>
    <row r="99" spans="1:12" x14ac:dyDescent="0.25">
      <c r="A99" s="15" t="s">
        <v>63</v>
      </c>
      <c r="B99" s="10" t="s">
        <v>14</v>
      </c>
      <c r="C99" s="10" t="s">
        <v>95</v>
      </c>
      <c r="D99" s="10" t="s">
        <v>97</v>
      </c>
      <c r="E99" s="11">
        <v>800</v>
      </c>
      <c r="F99" s="12">
        <f>'[1]9.ведомства'!G423</f>
        <v>3000000</v>
      </c>
      <c r="G99" s="12">
        <f>'[1]9.ведомства'!H423</f>
        <v>0</v>
      </c>
      <c r="H99" s="12">
        <f>'[1]9.ведомства'!I423</f>
        <v>0</v>
      </c>
      <c r="I99" s="12">
        <f>'[1]9.ведомства'!J423</f>
        <v>0</v>
      </c>
      <c r="J99" s="12">
        <f>'[1]9.ведомства'!K423</f>
        <v>3000000</v>
      </c>
      <c r="K99" s="12">
        <f>'[1]9.ведомства'!L423</f>
        <v>0</v>
      </c>
      <c r="L99" s="13"/>
    </row>
    <row r="100" spans="1:12" x14ac:dyDescent="0.25">
      <c r="A100" s="15" t="s">
        <v>98</v>
      </c>
      <c r="B100" s="10" t="s">
        <v>14</v>
      </c>
      <c r="C100" s="10" t="s">
        <v>99</v>
      </c>
      <c r="D100" s="10"/>
      <c r="E100" s="11"/>
      <c r="F100" s="12">
        <f>F101+F108+F145</f>
        <v>97303616.319999993</v>
      </c>
      <c r="G100" s="12">
        <f>G101+G108+G145</f>
        <v>657334.00000000012</v>
      </c>
      <c r="H100" s="12">
        <f>H101+H108+H145</f>
        <v>-17263046.560000002</v>
      </c>
      <c r="I100" s="12">
        <f>I101+I108+I145</f>
        <v>0</v>
      </c>
      <c r="J100" s="12">
        <f>J101+J108+J145</f>
        <v>80040569.75999999</v>
      </c>
      <c r="K100" s="12">
        <f>K101+K108+K145</f>
        <v>657334.00000000012</v>
      </c>
      <c r="L100" s="13"/>
    </row>
    <row r="101" spans="1:12" ht="30" customHeight="1" x14ac:dyDescent="0.25">
      <c r="A101" s="15" t="s">
        <v>100</v>
      </c>
      <c r="B101" s="10" t="s">
        <v>14</v>
      </c>
      <c r="C101" s="10" t="s">
        <v>99</v>
      </c>
      <c r="D101" s="10" t="s">
        <v>101</v>
      </c>
      <c r="E101" s="11"/>
      <c r="F101" s="12">
        <f>F102</f>
        <v>400000</v>
      </c>
      <c r="G101" s="12">
        <f t="shared" ref="G101:K103" si="46">G102</f>
        <v>0</v>
      </c>
      <c r="H101" s="12">
        <f t="shared" si="46"/>
        <v>0</v>
      </c>
      <c r="I101" s="12">
        <f t="shared" si="46"/>
        <v>0</v>
      </c>
      <c r="J101" s="12">
        <f t="shared" si="46"/>
        <v>400000</v>
      </c>
      <c r="K101" s="12">
        <f t="shared" si="46"/>
        <v>0</v>
      </c>
      <c r="L101" s="13"/>
    </row>
    <row r="102" spans="1:12" ht="38.25" x14ac:dyDescent="0.25">
      <c r="A102" s="15" t="s">
        <v>102</v>
      </c>
      <c r="B102" s="10" t="s">
        <v>14</v>
      </c>
      <c r="C102" s="10" t="s">
        <v>99</v>
      </c>
      <c r="D102" s="10" t="s">
        <v>103</v>
      </c>
      <c r="E102" s="11"/>
      <c r="F102" s="12">
        <f>F103</f>
        <v>400000</v>
      </c>
      <c r="G102" s="12">
        <f t="shared" si="46"/>
        <v>0</v>
      </c>
      <c r="H102" s="12">
        <f t="shared" si="46"/>
        <v>0</v>
      </c>
      <c r="I102" s="12">
        <f t="shared" si="46"/>
        <v>0</v>
      </c>
      <c r="J102" s="12">
        <f t="shared" si="46"/>
        <v>400000</v>
      </c>
      <c r="K102" s="12">
        <f t="shared" si="46"/>
        <v>0</v>
      </c>
      <c r="L102" s="13"/>
    </row>
    <row r="103" spans="1:12" ht="51" x14ac:dyDescent="0.25">
      <c r="A103" s="15" t="s">
        <v>104</v>
      </c>
      <c r="B103" s="10" t="s">
        <v>14</v>
      </c>
      <c r="C103" s="10" t="s">
        <v>99</v>
      </c>
      <c r="D103" s="10" t="s">
        <v>105</v>
      </c>
      <c r="E103" s="11"/>
      <c r="F103" s="12">
        <f>F104</f>
        <v>400000</v>
      </c>
      <c r="G103" s="12">
        <f t="shared" si="46"/>
        <v>0</v>
      </c>
      <c r="H103" s="12">
        <f t="shared" si="46"/>
        <v>0</v>
      </c>
      <c r="I103" s="12">
        <f t="shared" si="46"/>
        <v>0</v>
      </c>
      <c r="J103" s="12">
        <f t="shared" si="46"/>
        <v>400000</v>
      </c>
      <c r="K103" s="12">
        <f t="shared" si="46"/>
        <v>0</v>
      </c>
      <c r="L103" s="13"/>
    </row>
    <row r="104" spans="1:12" ht="76.5" x14ac:dyDescent="0.25">
      <c r="A104" s="15" t="s">
        <v>106</v>
      </c>
      <c r="B104" s="10" t="s">
        <v>14</v>
      </c>
      <c r="C104" s="10" t="s">
        <v>99</v>
      </c>
      <c r="D104" s="10" t="s">
        <v>107</v>
      </c>
      <c r="E104" s="11"/>
      <c r="F104" s="12">
        <f t="shared" ref="F104:K104" si="47">SUM(F105:F107)</f>
        <v>400000</v>
      </c>
      <c r="G104" s="12">
        <f t="shared" si="47"/>
        <v>0</v>
      </c>
      <c r="H104" s="12">
        <f t="shared" si="47"/>
        <v>0</v>
      </c>
      <c r="I104" s="12">
        <f t="shared" si="47"/>
        <v>0</v>
      </c>
      <c r="J104" s="12">
        <f t="shared" si="47"/>
        <v>400000</v>
      </c>
      <c r="K104" s="12">
        <f t="shared" si="47"/>
        <v>0</v>
      </c>
      <c r="L104" s="13"/>
    </row>
    <row r="105" spans="1:12" ht="25.5" x14ac:dyDescent="0.25">
      <c r="A105" s="15" t="s">
        <v>75</v>
      </c>
      <c r="B105" s="10" t="s">
        <v>14</v>
      </c>
      <c r="C105" s="10" t="s">
        <v>99</v>
      </c>
      <c r="D105" s="10" t="s">
        <v>107</v>
      </c>
      <c r="E105" s="11">
        <v>300</v>
      </c>
      <c r="F105" s="12">
        <f>'[1]9.ведомства'!G63+'[1]9.ведомства'!G775+'[1]9.ведомства'!G499+'[1]9.ведомства'!G1049</f>
        <v>36506.75</v>
      </c>
      <c r="G105" s="12">
        <f>'[1]9.ведомства'!H63+'[1]9.ведомства'!H775+'[1]9.ведомства'!H499+'[1]9.ведомства'!H1049</f>
        <v>0</v>
      </c>
      <c r="H105" s="12">
        <f>'[1]9.ведомства'!I63+'[1]9.ведомства'!I775+'[1]9.ведомства'!I499+'[1]9.ведомства'!I1049</f>
        <v>0</v>
      </c>
      <c r="I105" s="12">
        <f>'[1]9.ведомства'!J63+'[1]9.ведомства'!J775+'[1]9.ведомства'!J499+'[1]9.ведомства'!J1049</f>
        <v>0</v>
      </c>
      <c r="J105" s="12">
        <f>'[1]9.ведомства'!K63+'[1]9.ведомства'!K775+'[1]9.ведомства'!K499+'[1]9.ведомства'!K1049</f>
        <v>36506.75</v>
      </c>
      <c r="K105" s="12">
        <f>'[1]9.ведомства'!L63+'[1]9.ведомства'!L775+'[1]9.ведомства'!L499+'[1]9.ведомства'!L1049</f>
        <v>0</v>
      </c>
      <c r="L105" s="13"/>
    </row>
    <row r="106" spans="1:12" ht="38.25" x14ac:dyDescent="0.25">
      <c r="A106" s="15" t="s">
        <v>108</v>
      </c>
      <c r="B106" s="10" t="s">
        <v>14</v>
      </c>
      <c r="C106" s="10" t="s">
        <v>99</v>
      </c>
      <c r="D106" s="10" t="s">
        <v>107</v>
      </c>
      <c r="E106" s="11">
        <v>600</v>
      </c>
      <c r="F106" s="12">
        <f>'[1]9.ведомства'!G1050+'[1]9.ведомства'!G500</f>
        <v>88967.61</v>
      </c>
      <c r="G106" s="12">
        <f>'[1]9.ведомства'!H1050+'[1]9.ведомства'!H500</f>
        <v>0</v>
      </c>
      <c r="H106" s="12">
        <f>'[1]9.ведомства'!I1050+'[1]9.ведомства'!I500</f>
        <v>22656.400000000001</v>
      </c>
      <c r="I106" s="12">
        <f>'[1]9.ведомства'!J1050+'[1]9.ведомства'!J500</f>
        <v>0</v>
      </c>
      <c r="J106" s="12">
        <f>'[1]9.ведомства'!K1050+'[1]9.ведомства'!K500</f>
        <v>111624.01000000001</v>
      </c>
      <c r="K106" s="12">
        <f>'[1]9.ведомства'!L1050+'[1]9.ведомства'!L500</f>
        <v>0</v>
      </c>
      <c r="L106" s="13"/>
    </row>
    <row r="107" spans="1:12" x14ac:dyDescent="0.25">
      <c r="A107" s="15" t="s">
        <v>63</v>
      </c>
      <c r="B107" s="10" t="s">
        <v>14</v>
      </c>
      <c r="C107" s="10" t="s">
        <v>99</v>
      </c>
      <c r="D107" s="10" t="s">
        <v>107</v>
      </c>
      <c r="E107" s="11">
        <v>800</v>
      </c>
      <c r="F107" s="12">
        <f>'[1]9.ведомства'!G429</f>
        <v>274525.64</v>
      </c>
      <c r="G107" s="12">
        <f>'[1]9.ведомства'!H429</f>
        <v>0</v>
      </c>
      <c r="H107" s="12">
        <f>'[1]9.ведомства'!I429</f>
        <v>-22656.400000000001</v>
      </c>
      <c r="I107" s="12">
        <f>'[1]9.ведомства'!J429</f>
        <v>0</v>
      </c>
      <c r="J107" s="12">
        <f>'[1]9.ведомства'!K429</f>
        <v>251869.24000000002</v>
      </c>
      <c r="K107" s="12">
        <f>'[1]9.ведомства'!L429</f>
        <v>0</v>
      </c>
      <c r="L107" s="13"/>
    </row>
    <row r="108" spans="1:12" ht="38.25" x14ac:dyDescent="0.25">
      <c r="A108" s="15" t="s">
        <v>32</v>
      </c>
      <c r="B108" s="10" t="s">
        <v>14</v>
      </c>
      <c r="C108" s="10" t="s">
        <v>99</v>
      </c>
      <c r="D108" s="10" t="s">
        <v>33</v>
      </c>
      <c r="E108" s="11"/>
      <c r="F108" s="12">
        <f>F109+F127+F140</f>
        <v>13590086.66</v>
      </c>
      <c r="G108" s="12">
        <f>G109+G127+G140</f>
        <v>0</v>
      </c>
      <c r="H108" s="12">
        <f>H109+H127+H140</f>
        <v>414505.93</v>
      </c>
      <c r="I108" s="12">
        <f>I109+I127+I140</f>
        <v>0</v>
      </c>
      <c r="J108" s="12">
        <f>J109+J127+J140</f>
        <v>14004592.59</v>
      </c>
      <c r="K108" s="12">
        <f>K109+K127+K140</f>
        <v>0</v>
      </c>
      <c r="L108" s="13"/>
    </row>
    <row r="109" spans="1:12" ht="51" x14ac:dyDescent="0.25">
      <c r="A109" s="15" t="s">
        <v>109</v>
      </c>
      <c r="B109" s="10" t="s">
        <v>14</v>
      </c>
      <c r="C109" s="10" t="s">
        <v>99</v>
      </c>
      <c r="D109" s="10" t="s">
        <v>59</v>
      </c>
      <c r="E109" s="11"/>
      <c r="F109" s="12">
        <f t="shared" ref="F109:K109" si="48">F110+F113+F119+F116+F123</f>
        <v>7100242.5199999996</v>
      </c>
      <c r="G109" s="12">
        <f t="shared" si="48"/>
        <v>0</v>
      </c>
      <c r="H109" s="12">
        <f t="shared" si="48"/>
        <v>135563.07</v>
      </c>
      <c r="I109" s="12">
        <f t="shared" si="48"/>
        <v>0</v>
      </c>
      <c r="J109" s="12">
        <f t="shared" si="48"/>
        <v>7235805.5899999999</v>
      </c>
      <c r="K109" s="12">
        <f t="shared" si="48"/>
        <v>0</v>
      </c>
      <c r="L109" s="13"/>
    </row>
    <row r="110" spans="1:12" ht="51" x14ac:dyDescent="0.25">
      <c r="A110" s="21" t="s">
        <v>110</v>
      </c>
      <c r="B110" s="10" t="s">
        <v>14</v>
      </c>
      <c r="C110" s="10" t="s">
        <v>99</v>
      </c>
      <c r="D110" s="10" t="s">
        <v>111</v>
      </c>
      <c r="E110" s="11"/>
      <c r="F110" s="12">
        <f t="shared" ref="F110:K110" si="49">F111</f>
        <v>200000</v>
      </c>
      <c r="G110" s="12">
        <f t="shared" si="49"/>
        <v>0</v>
      </c>
      <c r="H110" s="12">
        <f t="shared" si="49"/>
        <v>-20000</v>
      </c>
      <c r="I110" s="12">
        <f t="shared" si="49"/>
        <v>0</v>
      </c>
      <c r="J110" s="12">
        <f t="shared" si="49"/>
        <v>180000</v>
      </c>
      <c r="K110" s="12">
        <f t="shared" si="49"/>
        <v>0</v>
      </c>
      <c r="L110" s="13"/>
    </row>
    <row r="111" spans="1:12" ht="38.25" x14ac:dyDescent="0.25">
      <c r="A111" s="21" t="s">
        <v>112</v>
      </c>
      <c r="B111" s="10" t="s">
        <v>14</v>
      </c>
      <c r="C111" s="10" t="s">
        <v>99</v>
      </c>
      <c r="D111" s="10" t="s">
        <v>113</v>
      </c>
      <c r="E111" s="11"/>
      <c r="F111" s="12">
        <f t="shared" ref="F111:K111" si="50">SUM(F112:F112)</f>
        <v>200000</v>
      </c>
      <c r="G111" s="12">
        <f t="shared" si="50"/>
        <v>0</v>
      </c>
      <c r="H111" s="12">
        <f t="shared" si="50"/>
        <v>-20000</v>
      </c>
      <c r="I111" s="12">
        <f t="shared" si="50"/>
        <v>0</v>
      </c>
      <c r="J111" s="12">
        <f t="shared" si="50"/>
        <v>180000</v>
      </c>
      <c r="K111" s="12">
        <f t="shared" si="50"/>
        <v>0</v>
      </c>
      <c r="L111" s="13"/>
    </row>
    <row r="112" spans="1:12" ht="38.25" x14ac:dyDescent="0.25">
      <c r="A112" s="15" t="s">
        <v>26</v>
      </c>
      <c r="B112" s="10" t="s">
        <v>14</v>
      </c>
      <c r="C112" s="10" t="s">
        <v>99</v>
      </c>
      <c r="D112" s="10" t="s">
        <v>113</v>
      </c>
      <c r="E112" s="11">
        <v>200</v>
      </c>
      <c r="F112" s="12">
        <f>'[1]9.ведомства'!G1549</f>
        <v>200000</v>
      </c>
      <c r="G112" s="12">
        <f>'[1]9.ведомства'!H1549</f>
        <v>0</v>
      </c>
      <c r="H112" s="12">
        <f>'[1]9.ведомства'!I1549</f>
        <v>-20000</v>
      </c>
      <c r="I112" s="12">
        <f>'[1]9.ведомства'!J1549</f>
        <v>0</v>
      </c>
      <c r="J112" s="12">
        <f>'[1]9.ведомства'!K1549</f>
        <v>180000</v>
      </c>
      <c r="K112" s="12">
        <f>'[1]9.ведомства'!L1549</f>
        <v>0</v>
      </c>
      <c r="L112" s="13"/>
    </row>
    <row r="113" spans="1:12" ht="80.25" customHeight="1" x14ac:dyDescent="0.25">
      <c r="A113" s="15" t="s">
        <v>114</v>
      </c>
      <c r="B113" s="10" t="s">
        <v>14</v>
      </c>
      <c r="C113" s="10" t="s">
        <v>99</v>
      </c>
      <c r="D113" s="10" t="s">
        <v>115</v>
      </c>
      <c r="E113" s="11"/>
      <c r="F113" s="12">
        <f>F114</f>
        <v>600000</v>
      </c>
      <c r="G113" s="12">
        <f t="shared" ref="G113:K114" si="51">G114</f>
        <v>0</v>
      </c>
      <c r="H113" s="12">
        <f t="shared" si="51"/>
        <v>20000</v>
      </c>
      <c r="I113" s="12">
        <f t="shared" si="51"/>
        <v>0</v>
      </c>
      <c r="J113" s="12">
        <f t="shared" si="51"/>
        <v>620000</v>
      </c>
      <c r="K113" s="12">
        <f t="shared" si="51"/>
        <v>0</v>
      </c>
      <c r="L113" s="13"/>
    </row>
    <row r="114" spans="1:12" ht="63.75" x14ac:dyDescent="0.25">
      <c r="A114" s="21" t="s">
        <v>116</v>
      </c>
      <c r="B114" s="10" t="s">
        <v>14</v>
      </c>
      <c r="C114" s="10" t="s">
        <v>99</v>
      </c>
      <c r="D114" s="10" t="s">
        <v>117</v>
      </c>
      <c r="E114" s="11"/>
      <c r="F114" s="12">
        <f>F115</f>
        <v>600000</v>
      </c>
      <c r="G114" s="12">
        <f t="shared" si="51"/>
        <v>0</v>
      </c>
      <c r="H114" s="12">
        <f t="shared" si="51"/>
        <v>20000</v>
      </c>
      <c r="I114" s="12">
        <f t="shared" si="51"/>
        <v>0</v>
      </c>
      <c r="J114" s="12">
        <f t="shared" si="51"/>
        <v>620000</v>
      </c>
      <c r="K114" s="12">
        <f t="shared" si="51"/>
        <v>0</v>
      </c>
      <c r="L114" s="13"/>
    </row>
    <row r="115" spans="1:12" ht="38.25" x14ac:dyDescent="0.25">
      <c r="A115" s="15" t="s">
        <v>26</v>
      </c>
      <c r="B115" s="10" t="s">
        <v>14</v>
      </c>
      <c r="C115" s="10" t="s">
        <v>99</v>
      </c>
      <c r="D115" s="10" t="s">
        <v>117</v>
      </c>
      <c r="E115" s="11">
        <v>200</v>
      </c>
      <c r="F115" s="12">
        <f>'[1]9.ведомства'!G1553</f>
        <v>600000</v>
      </c>
      <c r="G115" s="12">
        <f>'[1]9.ведомства'!H1553</f>
        <v>0</v>
      </c>
      <c r="H115" s="12">
        <f>'[1]9.ведомства'!I1553</f>
        <v>20000</v>
      </c>
      <c r="I115" s="12">
        <f>'[1]9.ведомства'!J1553</f>
        <v>0</v>
      </c>
      <c r="J115" s="12">
        <f>'[1]9.ведомства'!K1553</f>
        <v>620000</v>
      </c>
      <c r="K115" s="12">
        <f>'[1]9.ведомства'!L1553</f>
        <v>0</v>
      </c>
      <c r="L115" s="13"/>
    </row>
    <row r="116" spans="1:12" ht="63.75" x14ac:dyDescent="0.25">
      <c r="A116" s="21" t="s">
        <v>118</v>
      </c>
      <c r="B116" s="10" t="s">
        <v>14</v>
      </c>
      <c r="C116" s="10" t="s">
        <v>99</v>
      </c>
      <c r="D116" s="10" t="s">
        <v>119</v>
      </c>
      <c r="E116" s="11"/>
      <c r="F116" s="12">
        <f>F117</f>
        <v>100000</v>
      </c>
      <c r="G116" s="12">
        <f t="shared" ref="G116:K117" si="52">G117</f>
        <v>0</v>
      </c>
      <c r="H116" s="12">
        <f t="shared" si="52"/>
        <v>0</v>
      </c>
      <c r="I116" s="12">
        <f t="shared" si="52"/>
        <v>0</v>
      </c>
      <c r="J116" s="12">
        <f t="shared" si="52"/>
        <v>100000</v>
      </c>
      <c r="K116" s="12">
        <f t="shared" si="52"/>
        <v>0</v>
      </c>
      <c r="L116" s="13"/>
    </row>
    <row r="117" spans="1:12" ht="51" x14ac:dyDescent="0.25">
      <c r="A117" s="15" t="s">
        <v>120</v>
      </c>
      <c r="B117" s="10" t="s">
        <v>14</v>
      </c>
      <c r="C117" s="10" t="s">
        <v>99</v>
      </c>
      <c r="D117" s="10" t="s">
        <v>121</v>
      </c>
      <c r="E117" s="11"/>
      <c r="F117" s="12">
        <f>F118</f>
        <v>100000</v>
      </c>
      <c r="G117" s="12">
        <f t="shared" si="52"/>
        <v>0</v>
      </c>
      <c r="H117" s="12">
        <f t="shared" si="52"/>
        <v>0</v>
      </c>
      <c r="I117" s="12">
        <f t="shared" si="52"/>
        <v>0</v>
      </c>
      <c r="J117" s="12">
        <f t="shared" si="52"/>
        <v>100000</v>
      </c>
      <c r="K117" s="12">
        <f t="shared" si="52"/>
        <v>0</v>
      </c>
      <c r="L117" s="13"/>
    </row>
    <row r="118" spans="1:12" ht="38.25" x14ac:dyDescent="0.25">
      <c r="A118" s="15" t="s">
        <v>26</v>
      </c>
      <c r="B118" s="10" t="s">
        <v>14</v>
      </c>
      <c r="C118" s="10" t="s">
        <v>99</v>
      </c>
      <c r="D118" s="10" t="s">
        <v>121</v>
      </c>
      <c r="E118" s="11">
        <v>200</v>
      </c>
      <c r="F118" s="12">
        <f>'[1]9.ведомства'!G1556</f>
        <v>100000</v>
      </c>
      <c r="G118" s="12">
        <f>'[1]9.ведомства'!H1556</f>
        <v>0</v>
      </c>
      <c r="H118" s="12">
        <f>'[1]9.ведомства'!I1556</f>
        <v>0</v>
      </c>
      <c r="I118" s="12">
        <f>'[1]9.ведомства'!J1556</f>
        <v>0</v>
      </c>
      <c r="J118" s="12">
        <f>'[1]9.ведомства'!K1556</f>
        <v>100000</v>
      </c>
      <c r="K118" s="12">
        <f>'[1]9.ведомства'!L1556</f>
        <v>0</v>
      </c>
      <c r="L118" s="13"/>
    </row>
    <row r="119" spans="1:12" ht="63.75" x14ac:dyDescent="0.25">
      <c r="A119" s="21" t="s">
        <v>122</v>
      </c>
      <c r="B119" s="10" t="s">
        <v>14</v>
      </c>
      <c r="C119" s="10" t="s">
        <v>99</v>
      </c>
      <c r="D119" s="10" t="s">
        <v>123</v>
      </c>
      <c r="E119" s="11"/>
      <c r="F119" s="12">
        <f>F120</f>
        <v>4487000</v>
      </c>
      <c r="G119" s="12">
        <f t="shared" ref="G119:K119" si="53">G120</f>
        <v>0</v>
      </c>
      <c r="H119" s="12">
        <f t="shared" si="53"/>
        <v>-27200</v>
      </c>
      <c r="I119" s="12">
        <f t="shared" si="53"/>
        <v>0</v>
      </c>
      <c r="J119" s="12">
        <f t="shared" si="53"/>
        <v>4459800</v>
      </c>
      <c r="K119" s="12">
        <f t="shared" si="53"/>
        <v>0</v>
      </c>
      <c r="L119" s="13"/>
    </row>
    <row r="120" spans="1:12" ht="51" x14ac:dyDescent="0.25">
      <c r="A120" s="21" t="s">
        <v>124</v>
      </c>
      <c r="B120" s="10" t="s">
        <v>14</v>
      </c>
      <c r="C120" s="10" t="s">
        <v>99</v>
      </c>
      <c r="D120" s="10" t="s">
        <v>125</v>
      </c>
      <c r="E120" s="11"/>
      <c r="F120" s="12">
        <f>SUM(F121:F122)</f>
        <v>4487000</v>
      </c>
      <c r="G120" s="12">
        <f t="shared" ref="G120:K120" si="54">SUM(G121:G122)</f>
        <v>0</v>
      </c>
      <c r="H120" s="12">
        <f t="shared" si="54"/>
        <v>-27200</v>
      </c>
      <c r="I120" s="12">
        <f t="shared" si="54"/>
        <v>0</v>
      </c>
      <c r="J120" s="12">
        <f t="shared" si="54"/>
        <v>4459800</v>
      </c>
      <c r="K120" s="12">
        <f t="shared" si="54"/>
        <v>0</v>
      </c>
      <c r="L120" s="13"/>
    </row>
    <row r="121" spans="1:12" ht="38.25" x14ac:dyDescent="0.25">
      <c r="A121" s="15" t="s">
        <v>26</v>
      </c>
      <c r="B121" s="10" t="s">
        <v>14</v>
      </c>
      <c r="C121" s="10" t="s">
        <v>99</v>
      </c>
      <c r="D121" s="10" t="s">
        <v>125</v>
      </c>
      <c r="E121" s="11">
        <v>200</v>
      </c>
      <c r="F121" s="12">
        <f>'[1]9.ведомства'!G1559</f>
        <v>4455800</v>
      </c>
      <c r="G121" s="12">
        <f>'[1]9.ведомства'!H1559</f>
        <v>0</v>
      </c>
      <c r="H121" s="12">
        <f>'[1]9.ведомства'!I1559</f>
        <v>0</v>
      </c>
      <c r="I121" s="12">
        <f>'[1]9.ведомства'!J1559</f>
        <v>0</v>
      </c>
      <c r="J121" s="12">
        <f>'[1]9.ведомства'!K1559</f>
        <v>4455800</v>
      </c>
      <c r="K121" s="12">
        <f>'[1]9.ведомства'!L1559</f>
        <v>0</v>
      </c>
      <c r="L121" s="13"/>
    </row>
    <row r="122" spans="1:12" x14ac:dyDescent="0.25">
      <c r="A122" s="15" t="s">
        <v>63</v>
      </c>
      <c r="B122" s="10" t="s">
        <v>14</v>
      </c>
      <c r="C122" s="10" t="s">
        <v>99</v>
      </c>
      <c r="D122" s="10" t="s">
        <v>125</v>
      </c>
      <c r="E122" s="11">
        <v>800</v>
      </c>
      <c r="F122" s="12">
        <f>'[1]9.ведомства'!G1560</f>
        <v>31200</v>
      </c>
      <c r="G122" s="12">
        <f>'[1]9.ведомства'!H1560</f>
        <v>0</v>
      </c>
      <c r="H122" s="12">
        <f>'[1]9.ведомства'!I1560</f>
        <v>-27200</v>
      </c>
      <c r="I122" s="12">
        <f>'[1]9.ведомства'!J1560</f>
        <v>0</v>
      </c>
      <c r="J122" s="12">
        <f>'[1]9.ведомства'!K1560</f>
        <v>4000</v>
      </c>
      <c r="K122" s="12">
        <f>'[1]9.ведомства'!L1560</f>
        <v>0</v>
      </c>
      <c r="L122" s="13"/>
    </row>
    <row r="123" spans="1:12" ht="51" x14ac:dyDescent="0.25">
      <c r="A123" s="15" t="s">
        <v>126</v>
      </c>
      <c r="B123" s="10" t="s">
        <v>14</v>
      </c>
      <c r="C123" s="10" t="s">
        <v>99</v>
      </c>
      <c r="D123" s="22" t="s">
        <v>127</v>
      </c>
      <c r="E123" s="11"/>
      <c r="F123" s="12">
        <f>F124</f>
        <v>1713242.52</v>
      </c>
      <c r="G123" s="12">
        <f t="shared" ref="G123:K123" si="55">G124</f>
        <v>0</v>
      </c>
      <c r="H123" s="12">
        <f t="shared" si="55"/>
        <v>162763.07</v>
      </c>
      <c r="I123" s="12">
        <f t="shared" si="55"/>
        <v>0</v>
      </c>
      <c r="J123" s="12">
        <f t="shared" si="55"/>
        <v>1876005.59</v>
      </c>
      <c r="K123" s="12">
        <f t="shared" si="55"/>
        <v>0</v>
      </c>
      <c r="L123" s="13"/>
    </row>
    <row r="124" spans="1:12" ht="51" x14ac:dyDescent="0.25">
      <c r="A124" s="15" t="s">
        <v>129</v>
      </c>
      <c r="B124" s="23" t="s">
        <v>14</v>
      </c>
      <c r="C124" s="23" t="s">
        <v>99</v>
      </c>
      <c r="D124" s="23" t="s">
        <v>130</v>
      </c>
      <c r="E124" s="11"/>
      <c r="F124" s="12">
        <f>SUM(F125:F126)</f>
        <v>1713242.52</v>
      </c>
      <c r="G124" s="12">
        <f>SUM(G125:G126)</f>
        <v>0</v>
      </c>
      <c r="H124" s="12">
        <f>SUM(H125:H126)</f>
        <v>162763.07</v>
      </c>
      <c r="I124" s="12">
        <f>SUM(I125:I126)</f>
        <v>0</v>
      </c>
      <c r="J124" s="12">
        <f>SUM(J125:J126)</f>
        <v>1876005.59</v>
      </c>
      <c r="K124" s="12">
        <f>SUM(K125:K126)</f>
        <v>0</v>
      </c>
      <c r="L124" s="13"/>
    </row>
    <row r="125" spans="1:12" ht="76.5" x14ac:dyDescent="0.25">
      <c r="A125" s="24" t="s">
        <v>23</v>
      </c>
      <c r="B125" s="23" t="s">
        <v>14</v>
      </c>
      <c r="C125" s="23" t="s">
        <v>99</v>
      </c>
      <c r="D125" s="23" t="s">
        <v>130</v>
      </c>
      <c r="E125" s="11">
        <v>100</v>
      </c>
      <c r="F125" s="12">
        <f>'[1]9.ведомства'!G1565</f>
        <v>1519242.52</v>
      </c>
      <c r="G125" s="12">
        <f>'[1]9.ведомства'!H1565</f>
        <v>0</v>
      </c>
      <c r="H125" s="12">
        <f>'[1]9.ведомства'!I1565</f>
        <v>0</v>
      </c>
      <c r="I125" s="12">
        <f>'[1]9.ведомства'!J1565</f>
        <v>0</v>
      </c>
      <c r="J125" s="12">
        <f>'[1]9.ведомства'!K1565</f>
        <v>1519242.52</v>
      </c>
      <c r="K125" s="12">
        <f>'[1]9.ведомства'!L1565</f>
        <v>0</v>
      </c>
      <c r="L125" s="13"/>
    </row>
    <row r="126" spans="1:12" ht="38.25" x14ac:dyDescent="0.25">
      <c r="A126" s="24" t="s">
        <v>26</v>
      </c>
      <c r="B126" s="23" t="s">
        <v>14</v>
      </c>
      <c r="C126" s="23" t="s">
        <v>99</v>
      </c>
      <c r="D126" s="23" t="s">
        <v>130</v>
      </c>
      <c r="E126" s="11">
        <v>200</v>
      </c>
      <c r="F126" s="12">
        <f>'[1]9.ведомства'!G1566</f>
        <v>194000</v>
      </c>
      <c r="G126" s="12">
        <f>'[1]9.ведомства'!H1566</f>
        <v>0</v>
      </c>
      <c r="H126" s="12">
        <f>'[1]9.ведомства'!I1566</f>
        <v>162763.07</v>
      </c>
      <c r="I126" s="12">
        <f>'[1]9.ведомства'!J1566</f>
        <v>0</v>
      </c>
      <c r="J126" s="12">
        <f>'[1]9.ведомства'!K1566</f>
        <v>356763.07</v>
      </c>
      <c r="K126" s="12">
        <f>'[1]9.ведомства'!L1566</f>
        <v>0</v>
      </c>
      <c r="L126" s="13"/>
    </row>
    <row r="127" spans="1:12" ht="51" x14ac:dyDescent="0.25">
      <c r="A127" s="15" t="s">
        <v>131</v>
      </c>
      <c r="B127" s="10" t="s">
        <v>14</v>
      </c>
      <c r="C127" s="10" t="s">
        <v>99</v>
      </c>
      <c r="D127" s="10" t="s">
        <v>132</v>
      </c>
      <c r="E127" s="11"/>
      <c r="F127" s="12">
        <f t="shared" ref="F127:K127" si="56">F128+F131+F134+F137</f>
        <v>4459698.1400000006</v>
      </c>
      <c r="G127" s="12">
        <f t="shared" si="56"/>
        <v>0</v>
      </c>
      <c r="H127" s="12">
        <f t="shared" si="56"/>
        <v>278987.86</v>
      </c>
      <c r="I127" s="12">
        <f t="shared" si="56"/>
        <v>0</v>
      </c>
      <c r="J127" s="12">
        <f t="shared" si="56"/>
        <v>4738686</v>
      </c>
      <c r="K127" s="12">
        <f t="shared" si="56"/>
        <v>0</v>
      </c>
      <c r="L127" s="13"/>
    </row>
    <row r="128" spans="1:12" ht="89.25" x14ac:dyDescent="0.25">
      <c r="A128" s="15" t="s">
        <v>133</v>
      </c>
      <c r="B128" s="10" t="s">
        <v>14</v>
      </c>
      <c r="C128" s="10" t="s">
        <v>99</v>
      </c>
      <c r="D128" s="10" t="s">
        <v>134</v>
      </c>
      <c r="E128" s="11"/>
      <c r="F128" s="12">
        <f>F129</f>
        <v>2678207</v>
      </c>
      <c r="G128" s="12">
        <f t="shared" ref="G128:K129" si="57">G129</f>
        <v>0</v>
      </c>
      <c r="H128" s="12">
        <f t="shared" si="57"/>
        <v>183987.86</v>
      </c>
      <c r="I128" s="12">
        <f t="shared" si="57"/>
        <v>0</v>
      </c>
      <c r="J128" s="12">
        <f t="shared" si="57"/>
        <v>2862194.8600000003</v>
      </c>
      <c r="K128" s="12">
        <f t="shared" si="57"/>
        <v>0</v>
      </c>
      <c r="L128" s="13"/>
    </row>
    <row r="129" spans="1:12" ht="51" x14ac:dyDescent="0.25">
      <c r="A129" s="16" t="s">
        <v>135</v>
      </c>
      <c r="B129" s="10" t="s">
        <v>14</v>
      </c>
      <c r="C129" s="10" t="s">
        <v>99</v>
      </c>
      <c r="D129" s="10" t="s">
        <v>136</v>
      </c>
      <c r="E129" s="11"/>
      <c r="F129" s="12">
        <f>F130</f>
        <v>2678207</v>
      </c>
      <c r="G129" s="12">
        <f t="shared" si="57"/>
        <v>0</v>
      </c>
      <c r="H129" s="12">
        <f t="shared" si="57"/>
        <v>183987.86</v>
      </c>
      <c r="I129" s="12">
        <f t="shared" si="57"/>
        <v>0</v>
      </c>
      <c r="J129" s="12">
        <f t="shared" si="57"/>
        <v>2862194.8600000003</v>
      </c>
      <c r="K129" s="12">
        <f t="shared" si="57"/>
        <v>0</v>
      </c>
      <c r="L129" s="13"/>
    </row>
    <row r="130" spans="1:12" ht="38.25" x14ac:dyDescent="0.25">
      <c r="A130" s="15" t="s">
        <v>26</v>
      </c>
      <c r="B130" s="10" t="s">
        <v>14</v>
      </c>
      <c r="C130" s="10" t="s">
        <v>99</v>
      </c>
      <c r="D130" s="10" t="s">
        <v>136</v>
      </c>
      <c r="E130" s="11">
        <v>200</v>
      </c>
      <c r="F130" s="12">
        <f>'[1]9.ведомства'!G69+'[1]9.ведомства'!G434+'[1]9.ведомства'!G505+'[1]9.ведомства'!G780+'[1]9.ведомства'!G1055+'[1]9.ведомства'!G1458+'[1]9.ведомства'!G1510+'[1]9.ведомства'!G1571</f>
        <v>2678207</v>
      </c>
      <c r="G130" s="12">
        <f>'[1]9.ведомства'!H69+'[1]9.ведомства'!H434+'[1]9.ведомства'!H505+'[1]9.ведомства'!H780+'[1]9.ведомства'!H1055+'[1]9.ведомства'!H1458+'[1]9.ведомства'!H1510+'[1]9.ведомства'!H1571</f>
        <v>0</v>
      </c>
      <c r="H130" s="12">
        <f>'[1]9.ведомства'!I69+'[1]9.ведомства'!I434+'[1]9.ведомства'!I505+'[1]9.ведомства'!I780+'[1]9.ведомства'!I1055+'[1]9.ведомства'!I1458+'[1]9.ведомства'!I1510+'[1]9.ведомства'!I1571</f>
        <v>183987.86</v>
      </c>
      <c r="I130" s="12">
        <f>'[1]9.ведомства'!J69+'[1]9.ведомства'!J434+'[1]9.ведомства'!J505+'[1]9.ведомства'!J780+'[1]9.ведомства'!J1055+'[1]9.ведомства'!J1458+'[1]9.ведомства'!J1510+'[1]9.ведомства'!J1571</f>
        <v>0</v>
      </c>
      <c r="J130" s="12">
        <f>'[1]9.ведомства'!K69+'[1]9.ведомства'!K434+'[1]9.ведомства'!K505+'[1]9.ведомства'!K780+'[1]9.ведомства'!K1055+'[1]9.ведомства'!K1458+'[1]9.ведомства'!K1510+'[1]9.ведомства'!K1571</f>
        <v>2862194.8600000003</v>
      </c>
      <c r="K130" s="12">
        <f>'[1]9.ведомства'!L69+'[1]9.ведомства'!L434+'[1]9.ведомства'!L505+'[1]9.ведомства'!L780+'[1]9.ведомства'!L1055+'[1]9.ведомства'!L1458+'[1]9.ведомства'!L1510+'[1]9.ведомства'!L1571</f>
        <v>0</v>
      </c>
      <c r="L130" s="13"/>
    </row>
    <row r="131" spans="1:12" ht="63.75" x14ac:dyDescent="0.25">
      <c r="A131" s="15" t="s">
        <v>137</v>
      </c>
      <c r="B131" s="10" t="s">
        <v>14</v>
      </c>
      <c r="C131" s="10" t="s">
        <v>99</v>
      </c>
      <c r="D131" s="10" t="s">
        <v>138</v>
      </c>
      <c r="E131" s="11"/>
      <c r="F131" s="12">
        <f>F132</f>
        <v>302991.14</v>
      </c>
      <c r="G131" s="12">
        <f t="shared" ref="G131:K132" si="58">G132</f>
        <v>0</v>
      </c>
      <c r="H131" s="12">
        <f t="shared" si="58"/>
        <v>0</v>
      </c>
      <c r="I131" s="12">
        <f t="shared" si="58"/>
        <v>0</v>
      </c>
      <c r="J131" s="12">
        <f t="shared" si="58"/>
        <v>302991.14</v>
      </c>
      <c r="K131" s="12">
        <f t="shared" si="58"/>
        <v>0</v>
      </c>
      <c r="L131" s="13"/>
    </row>
    <row r="132" spans="1:12" ht="51" x14ac:dyDescent="0.25">
      <c r="A132" s="16" t="s">
        <v>135</v>
      </c>
      <c r="B132" s="10" t="s">
        <v>14</v>
      </c>
      <c r="C132" s="10" t="s">
        <v>99</v>
      </c>
      <c r="D132" s="10" t="s">
        <v>139</v>
      </c>
      <c r="E132" s="11"/>
      <c r="F132" s="12">
        <f>F133</f>
        <v>302991.14</v>
      </c>
      <c r="G132" s="12">
        <f t="shared" si="58"/>
        <v>0</v>
      </c>
      <c r="H132" s="12">
        <f t="shared" si="58"/>
        <v>0</v>
      </c>
      <c r="I132" s="12">
        <f t="shared" si="58"/>
        <v>0</v>
      </c>
      <c r="J132" s="12">
        <f t="shared" si="58"/>
        <v>302991.14</v>
      </c>
      <c r="K132" s="12">
        <f t="shared" si="58"/>
        <v>0</v>
      </c>
      <c r="L132" s="13"/>
    </row>
    <row r="133" spans="1:12" ht="38.25" x14ac:dyDescent="0.25">
      <c r="A133" s="15" t="s">
        <v>26</v>
      </c>
      <c r="B133" s="10" t="s">
        <v>14</v>
      </c>
      <c r="C133" s="10" t="s">
        <v>99</v>
      </c>
      <c r="D133" s="10" t="s">
        <v>139</v>
      </c>
      <c r="E133" s="11">
        <v>200</v>
      </c>
      <c r="F133" s="12">
        <f>'[1]9.ведомства'!G72+'[1]9.ведомства'!G437+'[1]9.ведомства'!G1058+'[1]9.ведомства'!G1461</f>
        <v>302991.14</v>
      </c>
      <c r="G133" s="12">
        <f>'[1]9.ведомства'!H72+'[1]9.ведомства'!H437+'[1]9.ведомства'!H1058+'[1]9.ведомства'!H1461</f>
        <v>0</v>
      </c>
      <c r="H133" s="12">
        <f>'[1]9.ведомства'!I72+'[1]9.ведомства'!I437+'[1]9.ведомства'!I1058+'[1]9.ведомства'!I1461</f>
        <v>0</v>
      </c>
      <c r="I133" s="12">
        <f>'[1]9.ведомства'!J72+'[1]9.ведомства'!J437+'[1]9.ведомства'!J1058+'[1]9.ведомства'!J1461</f>
        <v>0</v>
      </c>
      <c r="J133" s="12">
        <f>'[1]9.ведомства'!K72+'[1]9.ведомства'!K437+'[1]9.ведомства'!K1058+'[1]9.ведомства'!K1461</f>
        <v>302991.14</v>
      </c>
      <c r="K133" s="12">
        <f>'[1]9.ведомства'!L72+'[1]9.ведомства'!L437+'[1]9.ведомства'!L1058+'[1]9.ведомства'!L1461</f>
        <v>0</v>
      </c>
      <c r="L133" s="13"/>
    </row>
    <row r="134" spans="1:12" ht="51" x14ac:dyDescent="0.25">
      <c r="A134" s="15" t="s">
        <v>140</v>
      </c>
      <c r="B134" s="10" t="s">
        <v>14</v>
      </c>
      <c r="C134" s="10" t="s">
        <v>99</v>
      </c>
      <c r="D134" s="10" t="s">
        <v>141</v>
      </c>
      <c r="E134" s="11"/>
      <c r="F134" s="12">
        <f>F135</f>
        <v>274000</v>
      </c>
      <c r="G134" s="12">
        <f t="shared" ref="G134:K135" si="59">G135</f>
        <v>0</v>
      </c>
      <c r="H134" s="12">
        <f t="shared" si="59"/>
        <v>95000</v>
      </c>
      <c r="I134" s="12">
        <f t="shared" si="59"/>
        <v>0</v>
      </c>
      <c r="J134" s="12">
        <f t="shared" si="59"/>
        <v>369000</v>
      </c>
      <c r="K134" s="12">
        <f t="shared" si="59"/>
        <v>0</v>
      </c>
      <c r="L134" s="13"/>
    </row>
    <row r="135" spans="1:12" ht="51" x14ac:dyDescent="0.25">
      <c r="A135" s="16" t="s">
        <v>135</v>
      </c>
      <c r="B135" s="10" t="s">
        <v>14</v>
      </c>
      <c r="C135" s="10" t="s">
        <v>99</v>
      </c>
      <c r="D135" s="10" t="s">
        <v>142</v>
      </c>
      <c r="E135" s="11"/>
      <c r="F135" s="12">
        <f>F136</f>
        <v>274000</v>
      </c>
      <c r="G135" s="12">
        <f t="shared" si="59"/>
        <v>0</v>
      </c>
      <c r="H135" s="12">
        <f t="shared" si="59"/>
        <v>95000</v>
      </c>
      <c r="I135" s="12">
        <f t="shared" si="59"/>
        <v>0</v>
      </c>
      <c r="J135" s="12">
        <f t="shared" si="59"/>
        <v>369000</v>
      </c>
      <c r="K135" s="12">
        <f t="shared" si="59"/>
        <v>0</v>
      </c>
      <c r="L135" s="13"/>
    </row>
    <row r="136" spans="1:12" ht="38.25" x14ac:dyDescent="0.25">
      <c r="A136" s="15" t="s">
        <v>26</v>
      </c>
      <c r="B136" s="10" t="s">
        <v>14</v>
      </c>
      <c r="C136" s="10" t="s">
        <v>99</v>
      </c>
      <c r="D136" s="10" t="s">
        <v>142</v>
      </c>
      <c r="E136" s="11">
        <v>200</v>
      </c>
      <c r="F136" s="12">
        <f>'[1]9.ведомства'!G1574+'[1]9.ведомства'!G1464+'[1]9.ведомства'!G440+'[1]9.ведомства'!G75+'[1]9.ведомства'!G783</f>
        <v>274000</v>
      </c>
      <c r="G136" s="12">
        <f>'[1]9.ведомства'!H1574+'[1]9.ведомства'!H1464+'[1]9.ведомства'!H440+'[1]9.ведомства'!H75+'[1]9.ведомства'!H783</f>
        <v>0</v>
      </c>
      <c r="H136" s="12">
        <f>'[1]9.ведомства'!I1574+'[1]9.ведомства'!I1464+'[1]9.ведомства'!I440+'[1]9.ведомства'!I75+'[1]9.ведомства'!I783</f>
        <v>95000</v>
      </c>
      <c r="I136" s="12">
        <f>'[1]9.ведомства'!J1574+'[1]9.ведомства'!J1464+'[1]9.ведомства'!J440+'[1]9.ведомства'!J75+'[1]9.ведомства'!J783</f>
        <v>0</v>
      </c>
      <c r="J136" s="12">
        <f>'[1]9.ведомства'!K1574+'[1]9.ведомства'!K1464+'[1]9.ведомства'!K440+'[1]9.ведомства'!K75+'[1]9.ведомства'!K783</f>
        <v>369000</v>
      </c>
      <c r="K136" s="12">
        <f>'[1]9.ведомства'!L1574+'[1]9.ведомства'!L1464+'[1]9.ведомства'!L440+'[1]9.ведомства'!L75+'[1]9.ведомства'!L783</f>
        <v>0</v>
      </c>
      <c r="L136" s="13"/>
    </row>
    <row r="137" spans="1:12" ht="38.25" x14ac:dyDescent="0.25">
      <c r="A137" s="15" t="s">
        <v>143</v>
      </c>
      <c r="B137" s="10" t="s">
        <v>14</v>
      </c>
      <c r="C137" s="10" t="s">
        <v>99</v>
      </c>
      <c r="D137" s="10" t="s">
        <v>144</v>
      </c>
      <c r="E137" s="11"/>
      <c r="F137" s="12">
        <f>F138</f>
        <v>1204500</v>
      </c>
      <c r="G137" s="12">
        <f t="shared" ref="G137:K138" si="60">G138</f>
        <v>0</v>
      </c>
      <c r="H137" s="12">
        <f t="shared" si="60"/>
        <v>0</v>
      </c>
      <c r="I137" s="12">
        <f t="shared" si="60"/>
        <v>0</v>
      </c>
      <c r="J137" s="12">
        <f t="shared" si="60"/>
        <v>1204500</v>
      </c>
      <c r="K137" s="12">
        <f t="shared" si="60"/>
        <v>0</v>
      </c>
      <c r="L137" s="13"/>
    </row>
    <row r="138" spans="1:12" ht="51" x14ac:dyDescent="0.25">
      <c r="A138" s="16" t="s">
        <v>135</v>
      </c>
      <c r="B138" s="10" t="s">
        <v>14</v>
      </c>
      <c r="C138" s="10" t="s">
        <v>99</v>
      </c>
      <c r="D138" s="10" t="s">
        <v>145</v>
      </c>
      <c r="E138" s="11"/>
      <c r="F138" s="12">
        <f>F139</f>
        <v>1204500</v>
      </c>
      <c r="G138" s="12">
        <f t="shared" si="60"/>
        <v>0</v>
      </c>
      <c r="H138" s="12">
        <f t="shared" si="60"/>
        <v>0</v>
      </c>
      <c r="I138" s="12">
        <f t="shared" si="60"/>
        <v>0</v>
      </c>
      <c r="J138" s="12">
        <f t="shared" si="60"/>
        <v>1204500</v>
      </c>
      <c r="K138" s="12">
        <f t="shared" si="60"/>
        <v>0</v>
      </c>
      <c r="L138" s="13"/>
    </row>
    <row r="139" spans="1:12" ht="38.25" x14ac:dyDescent="0.25">
      <c r="A139" s="15" t="s">
        <v>26</v>
      </c>
      <c r="B139" s="10" t="s">
        <v>14</v>
      </c>
      <c r="C139" s="10" t="s">
        <v>99</v>
      </c>
      <c r="D139" s="10" t="s">
        <v>145</v>
      </c>
      <c r="E139" s="11">
        <v>200</v>
      </c>
      <c r="F139" s="12">
        <f>'[1]9.ведомства'!G78+'[1]9.ведомства'!G443+'[1]9.ведомства'!G1513</f>
        <v>1204500</v>
      </c>
      <c r="G139" s="12">
        <f>'[1]9.ведомства'!H78+'[1]9.ведомства'!H443+'[1]9.ведомства'!H1513</f>
        <v>0</v>
      </c>
      <c r="H139" s="12">
        <f>'[1]9.ведомства'!I78+'[1]9.ведомства'!I443+'[1]9.ведомства'!I1513</f>
        <v>0</v>
      </c>
      <c r="I139" s="12">
        <f>'[1]9.ведомства'!J78+'[1]9.ведомства'!J443+'[1]9.ведомства'!J1513</f>
        <v>0</v>
      </c>
      <c r="J139" s="12">
        <f>'[1]9.ведомства'!K78+'[1]9.ведомства'!K443+'[1]9.ведомства'!K1513</f>
        <v>1204500</v>
      </c>
      <c r="K139" s="12">
        <f>'[1]9.ведомства'!L78+'[1]9.ведомства'!L443+'[1]9.ведомства'!L1513</f>
        <v>0</v>
      </c>
      <c r="L139" s="13"/>
    </row>
    <row r="140" spans="1:12" ht="38.25" x14ac:dyDescent="0.25">
      <c r="A140" s="15" t="s">
        <v>146</v>
      </c>
      <c r="B140" s="10" t="s">
        <v>14</v>
      </c>
      <c r="C140" s="10" t="s">
        <v>99</v>
      </c>
      <c r="D140" s="10" t="s">
        <v>35</v>
      </c>
      <c r="E140" s="11"/>
      <c r="F140" s="12">
        <f>+F141</f>
        <v>2030146</v>
      </c>
      <c r="G140" s="12">
        <f t="shared" ref="G140:K140" si="61">+G141</f>
        <v>0</v>
      </c>
      <c r="H140" s="12">
        <f t="shared" si="61"/>
        <v>-45</v>
      </c>
      <c r="I140" s="12">
        <f t="shared" si="61"/>
        <v>0</v>
      </c>
      <c r="J140" s="12">
        <f t="shared" si="61"/>
        <v>2030101</v>
      </c>
      <c r="K140" s="12">
        <f t="shared" si="61"/>
        <v>0</v>
      </c>
      <c r="L140" s="13"/>
    </row>
    <row r="141" spans="1:12" ht="63.75" x14ac:dyDescent="0.25">
      <c r="A141" s="15" t="s">
        <v>40</v>
      </c>
      <c r="B141" s="10" t="s">
        <v>14</v>
      </c>
      <c r="C141" s="10" t="s">
        <v>99</v>
      </c>
      <c r="D141" s="10" t="s">
        <v>41</v>
      </c>
      <c r="E141" s="11"/>
      <c r="F141" s="12">
        <f t="shared" ref="F141:K141" si="62">F142</f>
        <v>2030146</v>
      </c>
      <c r="G141" s="12">
        <f t="shared" si="62"/>
        <v>0</v>
      </c>
      <c r="H141" s="12">
        <f t="shared" si="62"/>
        <v>-45</v>
      </c>
      <c r="I141" s="12">
        <f t="shared" si="62"/>
        <v>0</v>
      </c>
      <c r="J141" s="12">
        <f t="shared" si="62"/>
        <v>2030101</v>
      </c>
      <c r="K141" s="12">
        <f t="shared" si="62"/>
        <v>0</v>
      </c>
      <c r="L141" s="13"/>
    </row>
    <row r="142" spans="1:12" ht="25.5" x14ac:dyDescent="0.25">
      <c r="A142" s="15" t="s">
        <v>147</v>
      </c>
      <c r="B142" s="10" t="s">
        <v>14</v>
      </c>
      <c r="C142" s="10" t="s">
        <v>99</v>
      </c>
      <c r="D142" s="10" t="s">
        <v>148</v>
      </c>
      <c r="E142" s="11"/>
      <c r="F142" s="12">
        <f t="shared" ref="F142:K142" si="63">SUM(F143:F144)</f>
        <v>2030146</v>
      </c>
      <c r="G142" s="12">
        <f t="shared" si="63"/>
        <v>0</v>
      </c>
      <c r="H142" s="12">
        <f t="shared" si="63"/>
        <v>-45</v>
      </c>
      <c r="I142" s="12">
        <f t="shared" si="63"/>
        <v>0</v>
      </c>
      <c r="J142" s="12">
        <f t="shared" si="63"/>
        <v>2030101</v>
      </c>
      <c r="K142" s="12">
        <f t="shared" si="63"/>
        <v>0</v>
      </c>
      <c r="L142" s="13"/>
    </row>
    <row r="143" spans="1:12" ht="38.25" x14ac:dyDescent="0.25">
      <c r="A143" s="15" t="s">
        <v>26</v>
      </c>
      <c r="B143" s="10" t="s">
        <v>14</v>
      </c>
      <c r="C143" s="10" t="s">
        <v>99</v>
      </c>
      <c r="D143" s="10" t="s">
        <v>148</v>
      </c>
      <c r="E143" s="11">
        <v>200</v>
      </c>
      <c r="F143" s="12">
        <f>'[1]9.ведомства'!G85+'[1]9.ведомства'!G447+'[1]9.ведомства'!G1062+'[1]9.ведомства'!G1468+'[1]9.ведомства'!G1521+'[1]9.ведомства'!G1578+'[1]9.ведомства'!G509+'[1]9.ведомства'!G787</f>
        <v>2016646</v>
      </c>
      <c r="G143" s="12">
        <f>'[1]9.ведомства'!H85+'[1]9.ведомства'!H447+'[1]9.ведомства'!H1062+'[1]9.ведомства'!H1468+'[1]9.ведомства'!H1521+'[1]9.ведомства'!H1578+'[1]9.ведомства'!H509+'[1]9.ведомства'!H787</f>
        <v>0</v>
      </c>
      <c r="H143" s="12">
        <f>'[1]9.ведомства'!I85+'[1]9.ведомства'!I447+'[1]9.ведомства'!I1062+'[1]9.ведомства'!I1468+'[1]9.ведомства'!I1521+'[1]9.ведомства'!I1578+'[1]9.ведомства'!I509+'[1]9.ведомства'!I787</f>
        <v>-1000</v>
      </c>
      <c r="I143" s="12">
        <f>'[1]9.ведомства'!J85+'[1]9.ведомства'!J447+'[1]9.ведомства'!J1062+'[1]9.ведомства'!J1468+'[1]9.ведомства'!J1521+'[1]9.ведомства'!J1578+'[1]9.ведомства'!J509+'[1]9.ведомства'!J787</f>
        <v>0</v>
      </c>
      <c r="J143" s="12">
        <f>'[1]9.ведомства'!K85+'[1]9.ведомства'!K447+'[1]9.ведомства'!K1062+'[1]9.ведомства'!K1468+'[1]9.ведомства'!K1521+'[1]9.ведомства'!K1578+'[1]9.ведомства'!K509+'[1]9.ведомства'!K787</f>
        <v>2015646</v>
      </c>
      <c r="K143" s="12">
        <f>'[1]9.ведомства'!L85+'[1]9.ведомства'!L447+'[1]9.ведомства'!L1062+'[1]9.ведомства'!L1468+'[1]9.ведомства'!L1521+'[1]9.ведомства'!L1578+'[1]9.ведомства'!L509+'[1]9.ведомства'!L787</f>
        <v>0</v>
      </c>
      <c r="L143" s="13"/>
    </row>
    <row r="144" spans="1:12" x14ac:dyDescent="0.25">
      <c r="A144" s="15" t="s">
        <v>63</v>
      </c>
      <c r="B144" s="10" t="s">
        <v>14</v>
      </c>
      <c r="C144" s="10" t="s">
        <v>99</v>
      </c>
      <c r="D144" s="10" t="s">
        <v>148</v>
      </c>
      <c r="E144" s="11">
        <v>800</v>
      </c>
      <c r="F144" s="12">
        <f>'[1]9.ведомства'!G1579+'[1]9.ведомства'!G1469+'[1]9.ведомства'!G1063+'[1]9.ведомства'!G448+'[1]9.ведомства'!G86+'[1]9.ведомства'!G788+'[1]9.ведомства'!G510+'[1]9.ведомства'!G1522</f>
        <v>13500</v>
      </c>
      <c r="G144" s="12">
        <f>'[1]9.ведомства'!H1579+'[1]9.ведомства'!H1469+'[1]9.ведомства'!H1063+'[1]9.ведомства'!H448+'[1]9.ведомства'!H86+'[1]9.ведомства'!H788+'[1]9.ведомства'!H510+'[1]9.ведомства'!H1522</f>
        <v>0</v>
      </c>
      <c r="H144" s="12">
        <f>'[1]9.ведомства'!I1579+'[1]9.ведомства'!I1469+'[1]9.ведомства'!I1063+'[1]9.ведомства'!I448+'[1]9.ведомства'!I86+'[1]9.ведомства'!I788+'[1]9.ведомства'!I510+'[1]9.ведомства'!I1522</f>
        <v>955</v>
      </c>
      <c r="I144" s="12">
        <f>'[1]9.ведомства'!J1579+'[1]9.ведомства'!J1469+'[1]9.ведомства'!J1063+'[1]9.ведомства'!J448+'[1]9.ведомства'!J86+'[1]9.ведомства'!J788+'[1]9.ведомства'!J510+'[1]9.ведомства'!J1522</f>
        <v>0</v>
      </c>
      <c r="J144" s="12">
        <f>'[1]9.ведомства'!K1579+'[1]9.ведомства'!K1469+'[1]9.ведомства'!K1063+'[1]9.ведомства'!K448+'[1]9.ведомства'!K86+'[1]9.ведомства'!K788+'[1]9.ведомства'!K510+'[1]9.ведомства'!K1522</f>
        <v>14455</v>
      </c>
      <c r="K144" s="12">
        <f>'[1]9.ведомства'!L1579+'[1]9.ведомства'!L1469+'[1]9.ведомства'!L1063+'[1]9.ведомства'!L448+'[1]9.ведомства'!L86+'[1]9.ведомства'!L788+'[1]9.ведомства'!L510+'[1]9.ведомства'!L1522</f>
        <v>0</v>
      </c>
      <c r="L144" s="13"/>
    </row>
    <row r="145" spans="1:12" x14ac:dyDescent="0.25">
      <c r="A145" s="14" t="s">
        <v>17</v>
      </c>
      <c r="B145" s="10" t="s">
        <v>14</v>
      </c>
      <c r="C145" s="10" t="s">
        <v>99</v>
      </c>
      <c r="D145" s="10" t="s">
        <v>18</v>
      </c>
      <c r="E145" s="11"/>
      <c r="F145" s="12">
        <f>+F146+F161</f>
        <v>83313529.659999996</v>
      </c>
      <c r="G145" s="12">
        <f t="shared" ref="G145:K145" si="64">+G146+G161</f>
        <v>657334.00000000012</v>
      </c>
      <c r="H145" s="12">
        <f t="shared" si="64"/>
        <v>-17677552.490000002</v>
      </c>
      <c r="I145" s="12">
        <f t="shared" si="64"/>
        <v>0</v>
      </c>
      <c r="J145" s="12">
        <f t="shared" si="64"/>
        <v>65635977.169999994</v>
      </c>
      <c r="K145" s="12">
        <f t="shared" si="64"/>
        <v>657334.00000000012</v>
      </c>
      <c r="L145" s="13"/>
    </row>
    <row r="146" spans="1:12" ht="38.25" x14ac:dyDescent="0.25">
      <c r="A146" s="14" t="s">
        <v>19</v>
      </c>
      <c r="B146" s="10" t="s">
        <v>14</v>
      </c>
      <c r="C146" s="10" t="s">
        <v>99</v>
      </c>
      <c r="D146" s="10" t="s">
        <v>20</v>
      </c>
      <c r="E146" s="11"/>
      <c r="F146" s="12">
        <f>F147+F149+F155+F157+F159+F152</f>
        <v>27242664.98</v>
      </c>
      <c r="G146" s="12">
        <f t="shared" ref="G146:K146" si="65">G147+G149+G155+G157+G159+G152</f>
        <v>657334.00000000012</v>
      </c>
      <c r="H146" s="12">
        <f t="shared" si="65"/>
        <v>-23085210.73</v>
      </c>
      <c r="I146" s="12">
        <f t="shared" si="65"/>
        <v>0</v>
      </c>
      <c r="J146" s="12">
        <f t="shared" si="65"/>
        <v>4157454.2500000009</v>
      </c>
      <c r="K146" s="12">
        <f t="shared" si="65"/>
        <v>657334.00000000012</v>
      </c>
      <c r="L146" s="13"/>
    </row>
    <row r="147" spans="1:12" ht="127.5" x14ac:dyDescent="0.25">
      <c r="A147" s="15" t="s">
        <v>151</v>
      </c>
      <c r="B147" s="10" t="s">
        <v>14</v>
      </c>
      <c r="C147" s="10" t="s">
        <v>99</v>
      </c>
      <c r="D147" s="10" t="s">
        <v>152</v>
      </c>
      <c r="E147" s="11"/>
      <c r="F147" s="12">
        <f t="shared" ref="F147:K147" si="66">F148</f>
        <v>6000</v>
      </c>
      <c r="G147" s="12">
        <f t="shared" si="66"/>
        <v>6000</v>
      </c>
      <c r="H147" s="12">
        <f t="shared" si="66"/>
        <v>0</v>
      </c>
      <c r="I147" s="12">
        <f t="shared" si="66"/>
        <v>0</v>
      </c>
      <c r="J147" s="12">
        <f t="shared" si="66"/>
        <v>6000</v>
      </c>
      <c r="K147" s="12">
        <f t="shared" si="66"/>
        <v>6000</v>
      </c>
      <c r="L147" s="13"/>
    </row>
    <row r="148" spans="1:12" ht="38.25" x14ac:dyDescent="0.25">
      <c r="A148" s="15" t="s">
        <v>26</v>
      </c>
      <c r="B148" s="10" t="s">
        <v>14</v>
      </c>
      <c r="C148" s="10" t="s">
        <v>99</v>
      </c>
      <c r="D148" s="10" t="s">
        <v>152</v>
      </c>
      <c r="E148" s="11">
        <v>200</v>
      </c>
      <c r="F148" s="12">
        <f>'[1]9.ведомства'!G96</f>
        <v>6000</v>
      </c>
      <c r="G148" s="12">
        <f>'[1]9.ведомства'!H96</f>
        <v>6000</v>
      </c>
      <c r="H148" s="12">
        <f>'[1]9.ведомства'!I96</f>
        <v>0</v>
      </c>
      <c r="I148" s="12">
        <f>'[1]9.ведомства'!J96</f>
        <v>0</v>
      </c>
      <c r="J148" s="12">
        <f>'[1]9.ведомства'!K96</f>
        <v>6000</v>
      </c>
      <c r="K148" s="12">
        <f>'[1]9.ведомства'!L96</f>
        <v>6000</v>
      </c>
      <c r="L148" s="13"/>
    </row>
    <row r="149" spans="1:12" ht="25.5" x14ac:dyDescent="0.25">
      <c r="A149" s="15" t="s">
        <v>153</v>
      </c>
      <c r="B149" s="10" t="s">
        <v>14</v>
      </c>
      <c r="C149" s="10" t="s">
        <v>99</v>
      </c>
      <c r="D149" s="10" t="s">
        <v>154</v>
      </c>
      <c r="E149" s="11"/>
      <c r="F149" s="12">
        <f t="shared" ref="F149:K149" si="67">SUM(F150:F151)</f>
        <v>651334.00000000012</v>
      </c>
      <c r="G149" s="12">
        <f t="shared" si="67"/>
        <v>651334.00000000012</v>
      </c>
      <c r="H149" s="12">
        <f t="shared" si="67"/>
        <v>0</v>
      </c>
      <c r="I149" s="12">
        <f t="shared" si="67"/>
        <v>0</v>
      </c>
      <c r="J149" s="12">
        <f t="shared" si="67"/>
        <v>651334.00000000012</v>
      </c>
      <c r="K149" s="12">
        <f t="shared" si="67"/>
        <v>651334.00000000012</v>
      </c>
      <c r="L149" s="13"/>
    </row>
    <row r="150" spans="1:12" ht="76.5" x14ac:dyDescent="0.25">
      <c r="A150" s="15" t="s">
        <v>23</v>
      </c>
      <c r="B150" s="10" t="s">
        <v>14</v>
      </c>
      <c r="C150" s="10" t="s">
        <v>99</v>
      </c>
      <c r="D150" s="10" t="s">
        <v>154</v>
      </c>
      <c r="E150" s="11">
        <v>100</v>
      </c>
      <c r="F150" s="12">
        <f>'[1]9.ведомства'!G98</f>
        <v>476075.01000000007</v>
      </c>
      <c r="G150" s="12">
        <f>'[1]9.ведомства'!H98</f>
        <v>476075.01000000007</v>
      </c>
      <c r="H150" s="12">
        <f>'[1]9.ведомства'!I98</f>
        <v>0</v>
      </c>
      <c r="I150" s="12">
        <f>'[1]9.ведомства'!J98</f>
        <v>0</v>
      </c>
      <c r="J150" s="12">
        <f>'[1]9.ведомства'!K98</f>
        <v>476075.01000000007</v>
      </c>
      <c r="K150" s="12">
        <f>'[1]9.ведомства'!L98</f>
        <v>476075.01000000007</v>
      </c>
      <c r="L150" s="13"/>
    </row>
    <row r="151" spans="1:12" ht="38.25" x14ac:dyDescent="0.25">
      <c r="A151" s="15" t="s">
        <v>26</v>
      </c>
      <c r="B151" s="10" t="s">
        <v>14</v>
      </c>
      <c r="C151" s="10" t="s">
        <v>99</v>
      </c>
      <c r="D151" s="10" t="s">
        <v>154</v>
      </c>
      <c r="E151" s="11">
        <v>200</v>
      </c>
      <c r="F151" s="12">
        <f>'[1]9.ведомства'!G99</f>
        <v>175258.99000000002</v>
      </c>
      <c r="G151" s="12">
        <f>'[1]9.ведомства'!H99</f>
        <v>175258.99000000002</v>
      </c>
      <c r="H151" s="12">
        <f>'[1]9.ведомства'!I99</f>
        <v>0</v>
      </c>
      <c r="I151" s="12">
        <f>'[1]9.ведомства'!J99</f>
        <v>0</v>
      </c>
      <c r="J151" s="12">
        <f>'[1]9.ведомства'!K99</f>
        <v>175258.99000000002</v>
      </c>
      <c r="K151" s="12">
        <f>'[1]9.ведомства'!L99</f>
        <v>175258.99000000002</v>
      </c>
      <c r="L151" s="13"/>
    </row>
    <row r="152" spans="1:12" ht="38.25" x14ac:dyDescent="0.25">
      <c r="A152" s="15" t="s">
        <v>155</v>
      </c>
      <c r="B152" s="10" t="s">
        <v>14</v>
      </c>
      <c r="C152" s="10" t="s">
        <v>99</v>
      </c>
      <c r="D152" s="10" t="s">
        <v>156</v>
      </c>
      <c r="E152" s="11"/>
      <c r="F152" s="12">
        <f t="shared" ref="F152:K152" si="68">SUM(F153:F154)</f>
        <v>164390.08000000002</v>
      </c>
      <c r="G152" s="12">
        <f t="shared" si="68"/>
        <v>0</v>
      </c>
      <c r="H152" s="12">
        <f t="shared" si="68"/>
        <v>51254</v>
      </c>
      <c r="I152" s="12">
        <f t="shared" si="68"/>
        <v>0</v>
      </c>
      <c r="J152" s="12">
        <f t="shared" si="68"/>
        <v>215644.08000000002</v>
      </c>
      <c r="K152" s="12">
        <f t="shared" si="68"/>
        <v>0</v>
      </c>
      <c r="L152" s="13"/>
    </row>
    <row r="153" spans="1:12" ht="38.25" x14ac:dyDescent="0.25">
      <c r="A153" s="15" t="s">
        <v>26</v>
      </c>
      <c r="B153" s="10" t="s">
        <v>14</v>
      </c>
      <c r="C153" s="10" t="s">
        <v>99</v>
      </c>
      <c r="D153" s="10" t="s">
        <v>156</v>
      </c>
      <c r="E153" s="11">
        <v>200</v>
      </c>
      <c r="F153" s="12">
        <f>'[1]9.ведомства'!G101+'[1]9.ведомства'!G1583</f>
        <v>119058.14</v>
      </c>
      <c r="G153" s="12">
        <f>'[1]9.ведомства'!H101+'[1]9.ведомства'!H1583</f>
        <v>0</v>
      </c>
      <c r="H153" s="12">
        <f>'[1]9.ведомства'!I101+'[1]9.ведомства'!I1583</f>
        <v>0</v>
      </c>
      <c r="I153" s="12">
        <f>'[1]9.ведомства'!J101+'[1]9.ведомства'!J1583</f>
        <v>0</v>
      </c>
      <c r="J153" s="12">
        <f>'[1]9.ведомства'!K101+'[1]9.ведомства'!K1583</f>
        <v>119058.14</v>
      </c>
      <c r="K153" s="12">
        <f>'[1]9.ведомства'!L101+'[1]9.ведомства'!L1583</f>
        <v>0</v>
      </c>
      <c r="L153" s="13"/>
    </row>
    <row r="154" spans="1:12" x14ac:dyDescent="0.25">
      <c r="A154" s="15" t="s">
        <v>63</v>
      </c>
      <c r="B154" s="10" t="s">
        <v>14</v>
      </c>
      <c r="C154" s="10" t="s">
        <v>99</v>
      </c>
      <c r="D154" s="10" t="s">
        <v>156</v>
      </c>
      <c r="E154" s="11">
        <v>800</v>
      </c>
      <c r="F154" s="12">
        <f>'[1]9.ведомства'!G102+'[1]9.ведомства'!G1584+'[1]9.ведомства'!G1067</f>
        <v>45331.94</v>
      </c>
      <c r="G154" s="12">
        <f>'[1]9.ведомства'!H102+'[1]9.ведомства'!H1584+'[1]9.ведомства'!H1067</f>
        <v>0</v>
      </c>
      <c r="H154" s="12">
        <f>'[1]9.ведомства'!I102+'[1]9.ведомства'!I1584+'[1]9.ведомства'!I1067</f>
        <v>51254</v>
      </c>
      <c r="I154" s="12">
        <f>'[1]9.ведомства'!J102+'[1]9.ведомства'!J1584+'[1]9.ведомства'!J1067</f>
        <v>0</v>
      </c>
      <c r="J154" s="12">
        <f>'[1]9.ведомства'!K102+'[1]9.ведомства'!K1584+'[1]9.ведомства'!K1067</f>
        <v>96585.94</v>
      </c>
      <c r="K154" s="12">
        <f>'[1]9.ведомства'!L102+'[1]9.ведомства'!L1584+'[1]9.ведомства'!L1067</f>
        <v>0</v>
      </c>
      <c r="L154" s="13"/>
    </row>
    <row r="155" spans="1:12" ht="76.5" x14ac:dyDescent="0.25">
      <c r="A155" s="14" t="s">
        <v>157</v>
      </c>
      <c r="B155" s="10" t="s">
        <v>14</v>
      </c>
      <c r="C155" s="10" t="s">
        <v>99</v>
      </c>
      <c r="D155" s="10" t="s">
        <v>158</v>
      </c>
      <c r="E155" s="11"/>
      <c r="F155" s="12">
        <f t="shared" ref="F155:K155" si="69">SUM(F156:F156)</f>
        <v>24426534.100000001</v>
      </c>
      <c r="G155" s="12">
        <f t="shared" si="69"/>
        <v>0</v>
      </c>
      <c r="H155" s="12">
        <f t="shared" si="69"/>
        <v>-23136464.73</v>
      </c>
      <c r="I155" s="12">
        <f t="shared" si="69"/>
        <v>0</v>
      </c>
      <c r="J155" s="12">
        <f t="shared" si="69"/>
        <v>1290069.370000001</v>
      </c>
      <c r="K155" s="12">
        <f t="shared" si="69"/>
        <v>0</v>
      </c>
      <c r="L155" s="13"/>
    </row>
    <row r="156" spans="1:12" x14ac:dyDescent="0.25">
      <c r="A156" s="15" t="s">
        <v>63</v>
      </c>
      <c r="B156" s="10" t="s">
        <v>14</v>
      </c>
      <c r="C156" s="10" t="s">
        <v>99</v>
      </c>
      <c r="D156" s="10" t="s">
        <v>158</v>
      </c>
      <c r="E156" s="11">
        <v>800</v>
      </c>
      <c r="F156" s="12">
        <f>'[1]9.ведомства'!G455+'[1]9.ведомства'!G105</f>
        <v>24426534.100000001</v>
      </c>
      <c r="G156" s="12">
        <f>'[1]9.ведомства'!H455+'[1]9.ведомства'!H105</f>
        <v>0</v>
      </c>
      <c r="H156" s="12">
        <f>'[1]9.ведомства'!I455+'[1]9.ведомства'!I105</f>
        <v>-23136464.73</v>
      </c>
      <c r="I156" s="12">
        <f>'[1]9.ведомства'!J455+'[1]9.ведомства'!J105</f>
        <v>0</v>
      </c>
      <c r="J156" s="12">
        <f>'[1]9.ведомства'!K455+'[1]9.ведомства'!K105</f>
        <v>1290069.370000001</v>
      </c>
      <c r="K156" s="12">
        <f>'[1]9.ведомства'!L455+'[1]9.ведомства'!L105</f>
        <v>0</v>
      </c>
      <c r="L156" s="13"/>
    </row>
    <row r="157" spans="1:12" ht="38.25" x14ac:dyDescent="0.25">
      <c r="A157" s="15" t="s">
        <v>150</v>
      </c>
      <c r="B157" s="10" t="s">
        <v>14</v>
      </c>
      <c r="C157" s="10" t="s">
        <v>99</v>
      </c>
      <c r="D157" s="10" t="s">
        <v>159</v>
      </c>
      <c r="E157" s="11"/>
      <c r="F157" s="12">
        <f t="shared" ref="F157:K157" si="70">F158</f>
        <v>508058.8</v>
      </c>
      <c r="G157" s="12">
        <f t="shared" si="70"/>
        <v>0</v>
      </c>
      <c r="H157" s="12">
        <f t="shared" si="70"/>
        <v>0</v>
      </c>
      <c r="I157" s="12">
        <f t="shared" si="70"/>
        <v>0</v>
      </c>
      <c r="J157" s="12">
        <f t="shared" si="70"/>
        <v>508058.8</v>
      </c>
      <c r="K157" s="12">
        <f t="shared" si="70"/>
        <v>0</v>
      </c>
      <c r="L157" s="13"/>
    </row>
    <row r="158" spans="1:12" x14ac:dyDescent="0.25">
      <c r="A158" s="15" t="s">
        <v>63</v>
      </c>
      <c r="B158" s="10" t="s">
        <v>14</v>
      </c>
      <c r="C158" s="10" t="s">
        <v>99</v>
      </c>
      <c r="D158" s="10" t="s">
        <v>159</v>
      </c>
      <c r="E158" s="11">
        <v>800</v>
      </c>
      <c r="F158" s="12">
        <f>'[1]9.ведомства'!G107</f>
        <v>508058.8</v>
      </c>
      <c r="G158" s="12">
        <f>'[1]9.ведомства'!H107</f>
        <v>0</v>
      </c>
      <c r="H158" s="12">
        <f>'[1]9.ведомства'!I107</f>
        <v>0</v>
      </c>
      <c r="I158" s="12">
        <f>'[1]9.ведомства'!J107</f>
        <v>0</v>
      </c>
      <c r="J158" s="12">
        <f>'[1]9.ведомства'!K107</f>
        <v>508058.8</v>
      </c>
      <c r="K158" s="12">
        <f>'[1]9.ведомства'!L107</f>
        <v>0</v>
      </c>
      <c r="L158" s="13"/>
    </row>
    <row r="159" spans="1:12" ht="25.5" x14ac:dyDescent="0.25">
      <c r="A159" s="16" t="s">
        <v>160</v>
      </c>
      <c r="B159" s="10" t="s">
        <v>14</v>
      </c>
      <c r="C159" s="10" t="s">
        <v>99</v>
      </c>
      <c r="D159" s="10" t="s">
        <v>161</v>
      </c>
      <c r="E159" s="11"/>
      <c r="F159" s="12">
        <f t="shared" ref="F159:K159" si="71">F160</f>
        <v>1486348</v>
      </c>
      <c r="G159" s="12">
        <f t="shared" si="71"/>
        <v>0</v>
      </c>
      <c r="H159" s="12">
        <f t="shared" si="71"/>
        <v>0</v>
      </c>
      <c r="I159" s="12">
        <f t="shared" si="71"/>
        <v>0</v>
      </c>
      <c r="J159" s="12">
        <f t="shared" si="71"/>
        <v>1486348</v>
      </c>
      <c r="K159" s="12">
        <f t="shared" si="71"/>
        <v>0</v>
      </c>
      <c r="L159" s="13"/>
    </row>
    <row r="160" spans="1:12" ht="38.25" x14ac:dyDescent="0.25">
      <c r="A160" s="15" t="s">
        <v>26</v>
      </c>
      <c r="B160" s="10" t="s">
        <v>14</v>
      </c>
      <c r="C160" s="10" t="s">
        <v>99</v>
      </c>
      <c r="D160" s="10" t="s">
        <v>161</v>
      </c>
      <c r="E160" s="11">
        <v>200</v>
      </c>
      <c r="F160" s="12">
        <f>'[1]9.ведомства'!G109</f>
        <v>1486348</v>
      </c>
      <c r="G160" s="12">
        <f>'[1]9.ведомства'!H109</f>
        <v>0</v>
      </c>
      <c r="H160" s="12">
        <f>'[1]9.ведомства'!I109</f>
        <v>0</v>
      </c>
      <c r="I160" s="12">
        <f>'[1]9.ведомства'!J109</f>
        <v>0</v>
      </c>
      <c r="J160" s="12">
        <f>'[1]9.ведомства'!K109</f>
        <v>1486348</v>
      </c>
      <c r="K160" s="12">
        <f>'[1]9.ведомства'!L109</f>
        <v>0</v>
      </c>
      <c r="L160" s="13"/>
    </row>
    <row r="161" spans="1:12" ht="38.25" x14ac:dyDescent="0.25">
      <c r="A161" s="15" t="s">
        <v>162</v>
      </c>
      <c r="B161" s="10" t="s">
        <v>14</v>
      </c>
      <c r="C161" s="10" t="s">
        <v>99</v>
      </c>
      <c r="D161" s="10" t="s">
        <v>163</v>
      </c>
      <c r="E161" s="11"/>
      <c r="F161" s="12">
        <f>F162+F164+F174+F172+F178+F166+F168+F170+F176</f>
        <v>56070864.68</v>
      </c>
      <c r="G161" s="12">
        <f t="shared" ref="G161:K161" si="72">G162+G164+G174+G172+G178+G166+G168+G170+G176</f>
        <v>0</v>
      </c>
      <c r="H161" s="12">
        <f t="shared" si="72"/>
        <v>5407658.2399999993</v>
      </c>
      <c r="I161" s="12">
        <f t="shared" si="72"/>
        <v>0</v>
      </c>
      <c r="J161" s="12">
        <f t="shared" si="72"/>
        <v>61478522.919999994</v>
      </c>
      <c r="K161" s="12">
        <f t="shared" si="72"/>
        <v>0</v>
      </c>
      <c r="L161" s="13"/>
    </row>
    <row r="162" spans="1:12" ht="63.75" x14ac:dyDescent="0.25">
      <c r="A162" s="15" t="s">
        <v>28</v>
      </c>
      <c r="B162" s="10" t="s">
        <v>14</v>
      </c>
      <c r="C162" s="10" t="s">
        <v>99</v>
      </c>
      <c r="D162" s="10" t="s">
        <v>164</v>
      </c>
      <c r="E162" s="11"/>
      <c r="F162" s="12">
        <f t="shared" ref="F162:K162" si="73">F163</f>
        <v>961208.18</v>
      </c>
      <c r="G162" s="12">
        <f t="shared" si="73"/>
        <v>0</v>
      </c>
      <c r="H162" s="12">
        <f t="shared" si="73"/>
        <v>0</v>
      </c>
      <c r="I162" s="12">
        <f t="shared" si="73"/>
        <v>0</v>
      </c>
      <c r="J162" s="12">
        <f t="shared" si="73"/>
        <v>961208.18</v>
      </c>
      <c r="K162" s="12">
        <f t="shared" si="73"/>
        <v>0</v>
      </c>
      <c r="L162" s="13"/>
    </row>
    <row r="163" spans="1:12" ht="38.25" x14ac:dyDescent="0.25">
      <c r="A163" s="15" t="s">
        <v>108</v>
      </c>
      <c r="B163" s="10" t="s">
        <v>14</v>
      </c>
      <c r="C163" s="10" t="s">
        <v>99</v>
      </c>
      <c r="D163" s="10" t="s">
        <v>164</v>
      </c>
      <c r="E163" s="11">
        <v>600</v>
      </c>
      <c r="F163" s="12">
        <f>'[1]9.ведомства'!G112+'[1]9.ведомства'!G1070</f>
        <v>961208.18</v>
      </c>
      <c r="G163" s="12">
        <f>'[1]9.ведомства'!H112+'[1]9.ведомства'!H1070</f>
        <v>0</v>
      </c>
      <c r="H163" s="12">
        <f>'[1]9.ведомства'!I112+'[1]9.ведомства'!I1070</f>
        <v>0</v>
      </c>
      <c r="I163" s="12">
        <f>'[1]9.ведомства'!J112+'[1]9.ведомства'!J1070</f>
        <v>0</v>
      </c>
      <c r="J163" s="12">
        <f>'[1]9.ведомства'!K112+'[1]9.ведомства'!K1070</f>
        <v>961208.18</v>
      </c>
      <c r="K163" s="12">
        <f>'[1]9.ведомства'!L112+'[1]9.ведомства'!L1070</f>
        <v>0</v>
      </c>
      <c r="L163" s="13"/>
    </row>
    <row r="164" spans="1:12" ht="38.25" x14ac:dyDescent="0.25">
      <c r="A164" s="25" t="s">
        <v>166</v>
      </c>
      <c r="B164" s="10" t="s">
        <v>14</v>
      </c>
      <c r="C164" s="10" t="s">
        <v>99</v>
      </c>
      <c r="D164" s="10" t="s">
        <v>167</v>
      </c>
      <c r="E164" s="11"/>
      <c r="F164" s="12">
        <f t="shared" ref="F164:K164" si="74">F165</f>
        <v>37820453.549999997</v>
      </c>
      <c r="G164" s="12">
        <f t="shared" si="74"/>
        <v>0</v>
      </c>
      <c r="H164" s="12">
        <f t="shared" si="74"/>
        <v>0</v>
      </c>
      <c r="I164" s="12">
        <f t="shared" si="74"/>
        <v>0</v>
      </c>
      <c r="J164" s="12">
        <f t="shared" si="74"/>
        <v>37820453.549999997</v>
      </c>
      <c r="K164" s="12">
        <f t="shared" si="74"/>
        <v>0</v>
      </c>
      <c r="L164" s="13"/>
    </row>
    <row r="165" spans="1:12" ht="38.25" x14ac:dyDescent="0.25">
      <c r="A165" s="15" t="s">
        <v>108</v>
      </c>
      <c r="B165" s="10" t="s">
        <v>14</v>
      </c>
      <c r="C165" s="10" t="s">
        <v>99</v>
      </c>
      <c r="D165" s="10" t="s">
        <v>167</v>
      </c>
      <c r="E165" s="11">
        <v>600</v>
      </c>
      <c r="F165" s="12">
        <f>'[1]9.ведомства'!G116+'[1]9.ведомства'!G1074</f>
        <v>37820453.549999997</v>
      </c>
      <c r="G165" s="12">
        <f>'[1]9.ведомства'!H116+'[1]9.ведомства'!H1074</f>
        <v>0</v>
      </c>
      <c r="H165" s="12">
        <f>'[1]9.ведомства'!I116+'[1]9.ведомства'!I1074</f>
        <v>0</v>
      </c>
      <c r="I165" s="12">
        <f>'[1]9.ведомства'!J116+'[1]9.ведомства'!J1074</f>
        <v>0</v>
      </c>
      <c r="J165" s="12">
        <f>'[1]9.ведомства'!K116+'[1]9.ведомства'!K1074</f>
        <v>37820453.549999997</v>
      </c>
      <c r="K165" s="12">
        <f>'[1]9.ведомства'!L116+'[1]9.ведомства'!L1074</f>
        <v>0</v>
      </c>
      <c r="L165" s="13"/>
    </row>
    <row r="166" spans="1:12" ht="38.25" x14ac:dyDescent="0.25">
      <c r="A166" s="25" t="s">
        <v>168</v>
      </c>
      <c r="B166" s="10" t="s">
        <v>14</v>
      </c>
      <c r="C166" s="10" t="s">
        <v>99</v>
      </c>
      <c r="D166" s="10" t="s">
        <v>169</v>
      </c>
      <c r="E166" s="11"/>
      <c r="F166" s="12">
        <f>F167</f>
        <v>680560.02</v>
      </c>
      <c r="G166" s="12">
        <f t="shared" ref="G166:K166" si="75">G167</f>
        <v>0</v>
      </c>
      <c r="H166" s="12">
        <f t="shared" si="75"/>
        <v>817.16000000000349</v>
      </c>
      <c r="I166" s="12">
        <f t="shared" si="75"/>
        <v>0</v>
      </c>
      <c r="J166" s="12">
        <f t="shared" si="75"/>
        <v>681377.18</v>
      </c>
      <c r="K166" s="12">
        <f t="shared" si="75"/>
        <v>0</v>
      </c>
      <c r="L166" s="13"/>
    </row>
    <row r="167" spans="1:12" ht="38.25" x14ac:dyDescent="0.25">
      <c r="A167" s="15" t="s">
        <v>108</v>
      </c>
      <c r="B167" s="10" t="s">
        <v>14</v>
      </c>
      <c r="C167" s="10" t="s">
        <v>99</v>
      </c>
      <c r="D167" s="10" t="s">
        <v>169</v>
      </c>
      <c r="E167" s="11">
        <v>600</v>
      </c>
      <c r="F167" s="12">
        <f>'[1]9.ведомства'!G118+'[1]9.ведомства'!G1076</f>
        <v>680560.02</v>
      </c>
      <c r="G167" s="12">
        <f>'[1]9.ведомства'!H118+'[1]9.ведомства'!H1076</f>
        <v>0</v>
      </c>
      <c r="H167" s="12">
        <f>'[1]9.ведомства'!I118+'[1]9.ведомства'!I1076</f>
        <v>817.16000000000349</v>
      </c>
      <c r="I167" s="12">
        <f>'[1]9.ведомства'!J118+'[1]9.ведомства'!J1076</f>
        <v>0</v>
      </c>
      <c r="J167" s="12">
        <f>'[1]9.ведомства'!K118+'[1]9.ведомства'!K1076</f>
        <v>681377.18</v>
      </c>
      <c r="K167" s="12">
        <f>'[1]9.ведомства'!L118+'[1]9.ведомства'!L1076</f>
        <v>0</v>
      </c>
      <c r="L167" s="13"/>
    </row>
    <row r="168" spans="1:12" ht="38.25" x14ac:dyDescent="0.25">
      <c r="A168" s="25" t="s">
        <v>170</v>
      </c>
      <c r="B168" s="10" t="s">
        <v>14</v>
      </c>
      <c r="C168" s="10" t="s">
        <v>99</v>
      </c>
      <c r="D168" s="10" t="s">
        <v>171</v>
      </c>
      <c r="E168" s="11"/>
      <c r="F168" s="12">
        <f>F169</f>
        <v>4453547.4400000004</v>
      </c>
      <c r="G168" s="12">
        <f t="shared" ref="G168:K168" si="76">G169</f>
        <v>0</v>
      </c>
      <c r="H168" s="12">
        <f t="shared" si="76"/>
        <v>1193321.8500000001</v>
      </c>
      <c r="I168" s="12">
        <f t="shared" si="76"/>
        <v>0</v>
      </c>
      <c r="J168" s="12">
        <f t="shared" si="76"/>
        <v>5646869.290000001</v>
      </c>
      <c r="K168" s="12">
        <f t="shared" si="76"/>
        <v>0</v>
      </c>
      <c r="L168" s="13"/>
    </row>
    <row r="169" spans="1:12" ht="38.25" x14ac:dyDescent="0.25">
      <c r="A169" s="15" t="s">
        <v>108</v>
      </c>
      <c r="B169" s="10" t="s">
        <v>14</v>
      </c>
      <c r="C169" s="10" t="s">
        <v>99</v>
      </c>
      <c r="D169" s="10" t="s">
        <v>171</v>
      </c>
      <c r="E169" s="11">
        <v>600</v>
      </c>
      <c r="F169" s="12">
        <f>'[1]9.ведомства'!G120+'[1]9.ведомства'!G1078</f>
        <v>4453547.4400000004</v>
      </c>
      <c r="G169" s="12">
        <f>'[1]9.ведомства'!H120+'[1]9.ведомства'!H1078</f>
        <v>0</v>
      </c>
      <c r="H169" s="12">
        <f>'[1]9.ведомства'!I120+'[1]9.ведомства'!I1078</f>
        <v>1193321.8500000001</v>
      </c>
      <c r="I169" s="12">
        <f>'[1]9.ведомства'!J120+'[1]9.ведомства'!J1078</f>
        <v>0</v>
      </c>
      <c r="J169" s="12">
        <f>'[1]9.ведомства'!K120+'[1]9.ведомства'!K1078</f>
        <v>5646869.290000001</v>
      </c>
      <c r="K169" s="12">
        <f>'[1]9.ведомства'!L120+'[1]9.ведомства'!L1078</f>
        <v>0</v>
      </c>
      <c r="L169" s="13"/>
    </row>
    <row r="170" spans="1:12" ht="38.25" x14ac:dyDescent="0.25">
      <c r="A170" s="25" t="s">
        <v>172</v>
      </c>
      <c r="B170" s="10" t="s">
        <v>14</v>
      </c>
      <c r="C170" s="10" t="s">
        <v>99</v>
      </c>
      <c r="D170" s="10" t="s">
        <v>173</v>
      </c>
      <c r="E170" s="11"/>
      <c r="F170" s="12">
        <f>F171</f>
        <v>6215095.4900000002</v>
      </c>
      <c r="G170" s="12">
        <f t="shared" ref="G170:K170" si="77">G171</f>
        <v>0</v>
      </c>
      <c r="H170" s="12">
        <f t="shared" si="77"/>
        <v>-166419.94</v>
      </c>
      <c r="I170" s="12">
        <f t="shared" si="77"/>
        <v>0</v>
      </c>
      <c r="J170" s="12">
        <f t="shared" si="77"/>
        <v>6048675.5499999998</v>
      </c>
      <c r="K170" s="12">
        <f t="shared" si="77"/>
        <v>0</v>
      </c>
      <c r="L170" s="13"/>
    </row>
    <row r="171" spans="1:12" ht="38.25" x14ac:dyDescent="0.25">
      <c r="A171" s="15" t="s">
        <v>108</v>
      </c>
      <c r="B171" s="10" t="s">
        <v>14</v>
      </c>
      <c r="C171" s="10" t="s">
        <v>99</v>
      </c>
      <c r="D171" s="10" t="s">
        <v>173</v>
      </c>
      <c r="E171" s="11">
        <v>600</v>
      </c>
      <c r="F171" s="12">
        <f>'[1]9.ведомства'!G122+'[1]9.ведомства'!G1080</f>
        <v>6215095.4900000002</v>
      </c>
      <c r="G171" s="12">
        <f>'[1]9.ведомства'!H122+'[1]9.ведомства'!H1080</f>
        <v>0</v>
      </c>
      <c r="H171" s="12">
        <f>'[1]9.ведомства'!I122+'[1]9.ведомства'!I1080</f>
        <v>-166419.94</v>
      </c>
      <c r="I171" s="12">
        <f>'[1]9.ведомства'!J122+'[1]9.ведомства'!J1080</f>
        <v>0</v>
      </c>
      <c r="J171" s="12">
        <f>'[1]9.ведомства'!K122+'[1]9.ведомства'!K1080</f>
        <v>6048675.5499999998</v>
      </c>
      <c r="K171" s="12">
        <f>'[1]9.ведомства'!L122+'[1]9.ведомства'!L1080</f>
        <v>0</v>
      </c>
      <c r="L171" s="13"/>
    </row>
    <row r="172" spans="1:12" ht="25.5" x14ac:dyDescent="0.25">
      <c r="A172" s="15" t="s">
        <v>174</v>
      </c>
      <c r="B172" s="10" t="s">
        <v>14</v>
      </c>
      <c r="C172" s="10" t="s">
        <v>99</v>
      </c>
      <c r="D172" s="10" t="s">
        <v>175</v>
      </c>
      <c r="E172" s="11"/>
      <c r="F172" s="12">
        <f t="shared" ref="F172:K172" si="78">F173</f>
        <v>910000</v>
      </c>
      <c r="G172" s="12">
        <f t="shared" si="78"/>
        <v>0</v>
      </c>
      <c r="H172" s="12">
        <f t="shared" si="78"/>
        <v>-152553</v>
      </c>
      <c r="I172" s="12">
        <f t="shared" si="78"/>
        <v>0</v>
      </c>
      <c r="J172" s="12">
        <f t="shared" si="78"/>
        <v>757447</v>
      </c>
      <c r="K172" s="12">
        <f t="shared" si="78"/>
        <v>0</v>
      </c>
      <c r="L172" s="13"/>
    </row>
    <row r="173" spans="1:12" ht="38.25" x14ac:dyDescent="0.25">
      <c r="A173" s="15" t="s">
        <v>108</v>
      </c>
      <c r="B173" s="10" t="s">
        <v>14</v>
      </c>
      <c r="C173" s="10" t="s">
        <v>99</v>
      </c>
      <c r="D173" s="10" t="s">
        <v>175</v>
      </c>
      <c r="E173" s="11">
        <v>600</v>
      </c>
      <c r="F173" s="12">
        <f>'[1]9.ведомства'!G124+'[1]9.ведомства'!G1082</f>
        <v>910000</v>
      </c>
      <c r="G173" s="12">
        <f>'[1]9.ведомства'!H124+'[1]9.ведомства'!H1082</f>
        <v>0</v>
      </c>
      <c r="H173" s="12">
        <f>'[1]9.ведомства'!I124+'[1]9.ведомства'!I1082</f>
        <v>-152553</v>
      </c>
      <c r="I173" s="12">
        <f>'[1]9.ведомства'!J124+'[1]9.ведомства'!J1082</f>
        <v>0</v>
      </c>
      <c r="J173" s="12">
        <f>'[1]9.ведомства'!K124+'[1]9.ведомства'!K1082</f>
        <v>757447</v>
      </c>
      <c r="K173" s="12">
        <f>'[1]9.ведомства'!L124+'[1]9.ведомства'!L1082</f>
        <v>0</v>
      </c>
      <c r="L173" s="13"/>
    </row>
    <row r="174" spans="1:12" ht="25.5" x14ac:dyDescent="0.25">
      <c r="A174" s="15" t="s">
        <v>176</v>
      </c>
      <c r="B174" s="10" t="s">
        <v>14</v>
      </c>
      <c r="C174" s="10" t="s">
        <v>99</v>
      </c>
      <c r="D174" s="10" t="s">
        <v>177</v>
      </c>
      <c r="E174" s="11"/>
      <c r="F174" s="12">
        <f t="shared" ref="F174:K174" si="79">F175</f>
        <v>4470870</v>
      </c>
      <c r="G174" s="12">
        <f t="shared" si="79"/>
        <v>0</v>
      </c>
      <c r="H174" s="12">
        <f t="shared" si="79"/>
        <v>4832492.17</v>
      </c>
      <c r="I174" s="12">
        <f t="shared" si="79"/>
        <v>0</v>
      </c>
      <c r="J174" s="12">
        <f t="shared" si="79"/>
        <v>9303362.1699999999</v>
      </c>
      <c r="K174" s="12">
        <f t="shared" si="79"/>
        <v>0</v>
      </c>
      <c r="L174" s="13"/>
    </row>
    <row r="175" spans="1:12" ht="38.25" x14ac:dyDescent="0.25">
      <c r="A175" s="15" t="s">
        <v>108</v>
      </c>
      <c r="B175" s="10" t="s">
        <v>14</v>
      </c>
      <c r="C175" s="10" t="s">
        <v>99</v>
      </c>
      <c r="D175" s="10" t="s">
        <v>177</v>
      </c>
      <c r="E175" s="11">
        <v>600</v>
      </c>
      <c r="F175" s="12">
        <f>'[1]9.ведомства'!G126+'[1]9.ведомства'!G1084</f>
        <v>4470870</v>
      </c>
      <c r="G175" s="12">
        <f>'[1]9.ведомства'!H126+'[1]9.ведомства'!H1084</f>
        <v>0</v>
      </c>
      <c r="H175" s="12">
        <f>'[1]9.ведомства'!I126+'[1]9.ведомства'!I1084</f>
        <v>4832492.17</v>
      </c>
      <c r="I175" s="12">
        <f>'[1]9.ведомства'!J126+'[1]9.ведомства'!J1084</f>
        <v>0</v>
      </c>
      <c r="J175" s="12">
        <f>'[1]9.ведомства'!K126+'[1]9.ведомства'!K1084</f>
        <v>9303362.1699999999</v>
      </c>
      <c r="K175" s="12">
        <f>'[1]9.ведомства'!L126+'[1]9.ведомства'!L1084</f>
        <v>0</v>
      </c>
      <c r="L175" s="13"/>
    </row>
    <row r="176" spans="1:12" ht="25.5" x14ac:dyDescent="0.25">
      <c r="A176" s="15" t="s">
        <v>178</v>
      </c>
      <c r="B176" s="10" t="s">
        <v>14</v>
      </c>
      <c r="C176" s="10" t="s">
        <v>99</v>
      </c>
      <c r="D176" s="10" t="s">
        <v>179</v>
      </c>
      <c r="E176" s="11"/>
      <c r="F176" s="12">
        <f>F177</f>
        <v>59130</v>
      </c>
      <c r="G176" s="12">
        <f t="shared" ref="G176:K176" si="80">G177</f>
        <v>0</v>
      </c>
      <c r="H176" s="12">
        <f t="shared" si="80"/>
        <v>0</v>
      </c>
      <c r="I176" s="12">
        <f t="shared" si="80"/>
        <v>0</v>
      </c>
      <c r="J176" s="12">
        <f t="shared" si="80"/>
        <v>59130</v>
      </c>
      <c r="K176" s="12">
        <f t="shared" si="80"/>
        <v>0</v>
      </c>
      <c r="L176" s="13"/>
    </row>
    <row r="177" spans="1:12" ht="38.25" x14ac:dyDescent="0.25">
      <c r="A177" s="15" t="s">
        <v>108</v>
      </c>
      <c r="B177" s="10" t="s">
        <v>14</v>
      </c>
      <c r="C177" s="10" t="s">
        <v>99</v>
      </c>
      <c r="D177" s="10" t="s">
        <v>179</v>
      </c>
      <c r="E177" s="11">
        <v>600</v>
      </c>
      <c r="F177" s="12">
        <f>'[1]9.ведомства'!G1086</f>
        <v>59130</v>
      </c>
      <c r="G177" s="12">
        <f>'[1]9.ведомства'!H1086</f>
        <v>0</v>
      </c>
      <c r="H177" s="12">
        <f>'[1]9.ведомства'!I1086</f>
        <v>0</v>
      </c>
      <c r="I177" s="12">
        <f>'[1]9.ведомства'!J1086</f>
        <v>0</v>
      </c>
      <c r="J177" s="12">
        <f>'[1]9.ведомства'!K1086</f>
        <v>59130</v>
      </c>
      <c r="K177" s="12">
        <f>'[1]9.ведомства'!L1086</f>
        <v>0</v>
      </c>
      <c r="L177" s="13"/>
    </row>
    <row r="178" spans="1:12" ht="38.25" x14ac:dyDescent="0.25">
      <c r="A178" s="15" t="s">
        <v>180</v>
      </c>
      <c r="B178" s="10" t="s">
        <v>14</v>
      </c>
      <c r="C178" s="10" t="s">
        <v>99</v>
      </c>
      <c r="D178" s="10" t="s">
        <v>181</v>
      </c>
      <c r="E178" s="11"/>
      <c r="F178" s="12">
        <f t="shared" ref="F178:K178" si="81">F179</f>
        <v>500000</v>
      </c>
      <c r="G178" s="12">
        <f t="shared" si="81"/>
        <v>0</v>
      </c>
      <c r="H178" s="12">
        <f t="shared" si="81"/>
        <v>-300000</v>
      </c>
      <c r="I178" s="12">
        <f t="shared" si="81"/>
        <v>0</v>
      </c>
      <c r="J178" s="12">
        <f t="shared" si="81"/>
        <v>200000</v>
      </c>
      <c r="K178" s="12">
        <f t="shared" si="81"/>
        <v>0</v>
      </c>
      <c r="L178" s="13"/>
    </row>
    <row r="179" spans="1:12" ht="38.25" x14ac:dyDescent="0.25">
      <c r="A179" s="15" t="s">
        <v>108</v>
      </c>
      <c r="B179" s="10" t="s">
        <v>14</v>
      </c>
      <c r="C179" s="10" t="s">
        <v>99</v>
      </c>
      <c r="D179" s="10" t="s">
        <v>181</v>
      </c>
      <c r="E179" s="11">
        <v>600</v>
      </c>
      <c r="F179" s="12">
        <f>'[1]9.ведомства'!G128+'[1]9.ведомства'!G1088</f>
        <v>500000</v>
      </c>
      <c r="G179" s="12">
        <f>'[1]9.ведомства'!H128+'[1]9.ведомства'!H1088</f>
        <v>0</v>
      </c>
      <c r="H179" s="12">
        <f>'[1]9.ведомства'!I128+'[1]9.ведомства'!I1088</f>
        <v>-300000</v>
      </c>
      <c r="I179" s="12">
        <f>'[1]9.ведомства'!J128+'[1]9.ведомства'!J1088</f>
        <v>0</v>
      </c>
      <c r="J179" s="12">
        <f>'[1]9.ведомства'!K128+'[1]9.ведомства'!K1088</f>
        <v>200000</v>
      </c>
      <c r="K179" s="12">
        <f>'[1]9.ведомства'!L128+'[1]9.ведомства'!L1088</f>
        <v>0</v>
      </c>
      <c r="L179" s="13"/>
    </row>
    <row r="180" spans="1:12" ht="25.5" x14ac:dyDescent="0.25">
      <c r="A180" s="15" t="s">
        <v>183</v>
      </c>
      <c r="B180" s="11" t="s">
        <v>31</v>
      </c>
      <c r="C180" s="11" t="s">
        <v>3</v>
      </c>
      <c r="D180" s="10"/>
      <c r="E180" s="11"/>
      <c r="F180" s="12">
        <f t="shared" ref="F180:K180" si="82">F181+F187+F196</f>
        <v>14406089.68</v>
      </c>
      <c r="G180" s="12">
        <f t="shared" si="82"/>
        <v>4367475</v>
      </c>
      <c r="H180" s="12">
        <f t="shared" si="82"/>
        <v>0</v>
      </c>
      <c r="I180" s="12">
        <f t="shared" si="82"/>
        <v>0</v>
      </c>
      <c r="J180" s="12">
        <f t="shared" si="82"/>
        <v>14406089.68</v>
      </c>
      <c r="K180" s="12">
        <f t="shared" si="82"/>
        <v>4367475</v>
      </c>
      <c r="L180" s="13"/>
    </row>
    <row r="181" spans="1:12" x14ac:dyDescent="0.25">
      <c r="A181" s="15" t="s">
        <v>184</v>
      </c>
      <c r="B181" s="11" t="s">
        <v>31</v>
      </c>
      <c r="C181" s="11" t="s">
        <v>57</v>
      </c>
      <c r="D181" s="10"/>
      <c r="E181" s="11"/>
      <c r="F181" s="12">
        <f t="shared" ref="F181:K183" si="83">F182</f>
        <v>4367475</v>
      </c>
      <c r="G181" s="12">
        <f t="shared" si="83"/>
        <v>4367475</v>
      </c>
      <c r="H181" s="12">
        <f t="shared" si="83"/>
        <v>0</v>
      </c>
      <c r="I181" s="12">
        <f t="shared" si="83"/>
        <v>0</v>
      </c>
      <c r="J181" s="12">
        <f t="shared" si="83"/>
        <v>4367475</v>
      </c>
      <c r="K181" s="12">
        <f t="shared" si="83"/>
        <v>4367475</v>
      </c>
      <c r="L181" s="13"/>
    </row>
    <row r="182" spans="1:12" x14ac:dyDescent="0.25">
      <c r="A182" s="14" t="s">
        <v>17</v>
      </c>
      <c r="B182" s="11" t="s">
        <v>31</v>
      </c>
      <c r="C182" s="11" t="s">
        <v>57</v>
      </c>
      <c r="D182" s="10" t="s">
        <v>18</v>
      </c>
      <c r="E182" s="11"/>
      <c r="F182" s="12">
        <f>F183</f>
        <v>4367475</v>
      </c>
      <c r="G182" s="12">
        <f t="shared" si="83"/>
        <v>4367475</v>
      </c>
      <c r="H182" s="12">
        <f t="shared" si="83"/>
        <v>0</v>
      </c>
      <c r="I182" s="12">
        <f t="shared" si="83"/>
        <v>0</v>
      </c>
      <c r="J182" s="12">
        <f t="shared" si="83"/>
        <v>4367475</v>
      </c>
      <c r="K182" s="12">
        <f t="shared" si="83"/>
        <v>4367475</v>
      </c>
      <c r="L182" s="13"/>
    </row>
    <row r="183" spans="1:12" ht="38.25" x14ac:dyDescent="0.25">
      <c r="A183" s="14" t="s">
        <v>19</v>
      </c>
      <c r="B183" s="11" t="s">
        <v>31</v>
      </c>
      <c r="C183" s="11" t="s">
        <v>57</v>
      </c>
      <c r="D183" s="10" t="s">
        <v>20</v>
      </c>
      <c r="E183" s="11"/>
      <c r="F183" s="12">
        <f>F184</f>
        <v>4367475</v>
      </c>
      <c r="G183" s="12">
        <f t="shared" si="83"/>
        <v>4367475</v>
      </c>
      <c r="H183" s="12">
        <f t="shared" si="83"/>
        <v>0</v>
      </c>
      <c r="I183" s="12">
        <f t="shared" si="83"/>
        <v>0</v>
      </c>
      <c r="J183" s="12">
        <f t="shared" si="83"/>
        <v>4367475</v>
      </c>
      <c r="K183" s="12">
        <f t="shared" si="83"/>
        <v>4367475</v>
      </c>
      <c r="L183" s="13"/>
    </row>
    <row r="184" spans="1:12" ht="102" x14ac:dyDescent="0.25">
      <c r="A184" s="21" t="s">
        <v>185</v>
      </c>
      <c r="B184" s="11" t="s">
        <v>31</v>
      </c>
      <c r="C184" s="11" t="s">
        <v>57</v>
      </c>
      <c r="D184" s="11">
        <v>9020059300</v>
      </c>
      <c r="E184" s="11"/>
      <c r="F184" s="12">
        <f t="shared" ref="F184:K184" si="84">SUM(F185:F186)</f>
        <v>4367475</v>
      </c>
      <c r="G184" s="12">
        <f t="shared" si="84"/>
        <v>4367475</v>
      </c>
      <c r="H184" s="12">
        <f t="shared" si="84"/>
        <v>0</v>
      </c>
      <c r="I184" s="12">
        <f t="shared" si="84"/>
        <v>0</v>
      </c>
      <c r="J184" s="12">
        <f t="shared" si="84"/>
        <v>4367475</v>
      </c>
      <c r="K184" s="12">
        <f t="shared" si="84"/>
        <v>4367475</v>
      </c>
      <c r="L184" s="13"/>
    </row>
    <row r="185" spans="1:12" ht="76.5" x14ac:dyDescent="0.25">
      <c r="A185" s="15" t="s">
        <v>23</v>
      </c>
      <c r="B185" s="11" t="s">
        <v>31</v>
      </c>
      <c r="C185" s="11" t="s">
        <v>57</v>
      </c>
      <c r="D185" s="11">
        <v>9020059300</v>
      </c>
      <c r="E185" s="11">
        <v>100</v>
      </c>
      <c r="F185" s="12">
        <f>'[1]9.ведомства'!G136</f>
        <v>4267994.96</v>
      </c>
      <c r="G185" s="12">
        <f>'[1]9.ведомства'!H136</f>
        <v>4267994.96</v>
      </c>
      <c r="H185" s="12">
        <f>'[1]9.ведомства'!I136</f>
        <v>0</v>
      </c>
      <c r="I185" s="12">
        <f>'[1]9.ведомства'!J136</f>
        <v>0</v>
      </c>
      <c r="J185" s="12">
        <f>'[1]9.ведомства'!K136</f>
        <v>4267994.96</v>
      </c>
      <c r="K185" s="12">
        <f>'[1]9.ведомства'!L136</f>
        <v>4267994.96</v>
      </c>
      <c r="L185" s="13"/>
    </row>
    <row r="186" spans="1:12" ht="38.25" x14ac:dyDescent="0.25">
      <c r="A186" s="15" t="s">
        <v>26</v>
      </c>
      <c r="B186" s="11" t="s">
        <v>31</v>
      </c>
      <c r="C186" s="11" t="s">
        <v>57</v>
      </c>
      <c r="D186" s="11">
        <v>9020059300</v>
      </c>
      <c r="E186" s="11">
        <v>200</v>
      </c>
      <c r="F186" s="12">
        <f>'[1]9.ведомства'!G137</f>
        <v>99480.04</v>
      </c>
      <c r="G186" s="12">
        <f>'[1]9.ведомства'!H137</f>
        <v>99480.04</v>
      </c>
      <c r="H186" s="12">
        <f>'[1]9.ведомства'!I137</f>
        <v>0</v>
      </c>
      <c r="I186" s="12">
        <f>'[1]9.ведомства'!J137</f>
        <v>0</v>
      </c>
      <c r="J186" s="12">
        <f>'[1]9.ведомства'!K137</f>
        <v>99480.04</v>
      </c>
      <c r="K186" s="12">
        <f>'[1]9.ведомства'!L137</f>
        <v>99480.04</v>
      </c>
      <c r="L186" s="13"/>
    </row>
    <row r="187" spans="1:12" ht="51" x14ac:dyDescent="0.25">
      <c r="A187" s="15" t="s">
        <v>186</v>
      </c>
      <c r="B187" s="10" t="s">
        <v>31</v>
      </c>
      <c r="C187" s="10" t="s">
        <v>187</v>
      </c>
      <c r="D187" s="10"/>
      <c r="E187" s="11"/>
      <c r="F187" s="12">
        <f t="shared" ref="F187:K187" si="85">F188</f>
        <v>7369214.6799999997</v>
      </c>
      <c r="G187" s="12">
        <f t="shared" si="85"/>
        <v>0</v>
      </c>
      <c r="H187" s="12">
        <f t="shared" si="85"/>
        <v>0</v>
      </c>
      <c r="I187" s="12">
        <f t="shared" si="85"/>
        <v>0</v>
      </c>
      <c r="J187" s="12">
        <f t="shared" si="85"/>
        <v>7369214.6799999997</v>
      </c>
      <c r="K187" s="12">
        <f t="shared" si="85"/>
        <v>0</v>
      </c>
      <c r="L187" s="13"/>
    </row>
    <row r="188" spans="1:12" x14ac:dyDescent="0.25">
      <c r="A188" s="14" t="s">
        <v>17</v>
      </c>
      <c r="B188" s="10" t="s">
        <v>31</v>
      </c>
      <c r="C188" s="10" t="s">
        <v>187</v>
      </c>
      <c r="D188" s="10" t="s">
        <v>18</v>
      </c>
      <c r="E188" s="11"/>
      <c r="F188" s="12">
        <f>+F189</f>
        <v>7369214.6799999997</v>
      </c>
      <c r="G188" s="12">
        <f t="shared" ref="G188:K188" si="86">+G189</f>
        <v>0</v>
      </c>
      <c r="H188" s="12">
        <f t="shared" si="86"/>
        <v>0</v>
      </c>
      <c r="I188" s="12">
        <f t="shared" si="86"/>
        <v>0</v>
      </c>
      <c r="J188" s="12">
        <f t="shared" si="86"/>
        <v>7369214.6799999997</v>
      </c>
      <c r="K188" s="12">
        <f t="shared" si="86"/>
        <v>0</v>
      </c>
      <c r="L188" s="13"/>
    </row>
    <row r="189" spans="1:12" ht="25.5" x14ac:dyDescent="0.25">
      <c r="A189" s="16" t="s">
        <v>188</v>
      </c>
      <c r="B189" s="10" t="s">
        <v>31</v>
      </c>
      <c r="C189" s="10" t="s">
        <v>187</v>
      </c>
      <c r="D189" s="10" t="s">
        <v>189</v>
      </c>
      <c r="E189" s="11"/>
      <c r="F189" s="12">
        <f t="shared" ref="F189:K189" si="87">F190+F192</f>
        <v>7369214.6799999997</v>
      </c>
      <c r="G189" s="12">
        <f t="shared" si="87"/>
        <v>0</v>
      </c>
      <c r="H189" s="12">
        <f t="shared" si="87"/>
        <v>0</v>
      </c>
      <c r="I189" s="12">
        <f t="shared" si="87"/>
        <v>0</v>
      </c>
      <c r="J189" s="12">
        <f t="shared" si="87"/>
        <v>7369214.6799999997</v>
      </c>
      <c r="K189" s="12">
        <f t="shared" si="87"/>
        <v>0</v>
      </c>
      <c r="L189" s="13"/>
    </row>
    <row r="190" spans="1:12" ht="63.75" x14ac:dyDescent="0.25">
      <c r="A190" s="15" t="s">
        <v>28</v>
      </c>
      <c r="B190" s="10" t="s">
        <v>31</v>
      </c>
      <c r="C190" s="10" t="s">
        <v>187</v>
      </c>
      <c r="D190" s="10" t="s">
        <v>190</v>
      </c>
      <c r="E190" s="11"/>
      <c r="F190" s="12">
        <f t="shared" ref="F190:K190" si="88">F191</f>
        <v>200000</v>
      </c>
      <c r="G190" s="12">
        <f t="shared" si="88"/>
        <v>0</v>
      </c>
      <c r="H190" s="12">
        <f t="shared" si="88"/>
        <v>0</v>
      </c>
      <c r="I190" s="12">
        <f t="shared" si="88"/>
        <v>0</v>
      </c>
      <c r="J190" s="12">
        <f t="shared" si="88"/>
        <v>200000</v>
      </c>
      <c r="K190" s="12">
        <f t="shared" si="88"/>
        <v>0</v>
      </c>
      <c r="L190" s="13"/>
    </row>
    <row r="191" spans="1:12" ht="76.5" x14ac:dyDescent="0.25">
      <c r="A191" s="15" t="s">
        <v>23</v>
      </c>
      <c r="B191" s="10" t="s">
        <v>31</v>
      </c>
      <c r="C191" s="10" t="s">
        <v>187</v>
      </c>
      <c r="D191" s="10" t="s">
        <v>190</v>
      </c>
      <c r="E191" s="11">
        <v>100</v>
      </c>
      <c r="F191" s="12">
        <f>'[1]9.ведомства'!G145+'[1]9.ведомства'!G1096</f>
        <v>200000</v>
      </c>
      <c r="G191" s="12">
        <f>'[1]9.ведомства'!H145+'[1]9.ведомства'!H1096</f>
        <v>0</v>
      </c>
      <c r="H191" s="12">
        <f>'[1]9.ведомства'!I145+'[1]9.ведомства'!I1096</f>
        <v>0</v>
      </c>
      <c r="I191" s="12">
        <f>'[1]9.ведомства'!J145+'[1]9.ведомства'!J1096</f>
        <v>0</v>
      </c>
      <c r="J191" s="12">
        <f>'[1]9.ведомства'!K145+'[1]9.ведомства'!K1096</f>
        <v>200000</v>
      </c>
      <c r="K191" s="12">
        <f>'[1]9.ведомства'!L145+'[1]9.ведомства'!L1096</f>
        <v>0</v>
      </c>
      <c r="L191" s="13"/>
    </row>
    <row r="192" spans="1:12" ht="51" x14ac:dyDescent="0.25">
      <c r="A192" s="15" t="s">
        <v>129</v>
      </c>
      <c r="B192" s="10" t="s">
        <v>31</v>
      </c>
      <c r="C192" s="10" t="s">
        <v>187</v>
      </c>
      <c r="D192" s="10" t="s">
        <v>191</v>
      </c>
      <c r="E192" s="11"/>
      <c r="F192" s="12">
        <f t="shared" ref="F192:K192" si="89">SUM(F193:F195)</f>
        <v>7169214.6799999997</v>
      </c>
      <c r="G192" s="12">
        <f t="shared" si="89"/>
        <v>0</v>
      </c>
      <c r="H192" s="12">
        <f t="shared" si="89"/>
        <v>0</v>
      </c>
      <c r="I192" s="12">
        <f t="shared" si="89"/>
        <v>0</v>
      </c>
      <c r="J192" s="12">
        <f t="shared" si="89"/>
        <v>7169214.6799999997</v>
      </c>
      <c r="K192" s="12">
        <f t="shared" si="89"/>
        <v>0</v>
      </c>
      <c r="L192" s="13"/>
    </row>
    <row r="193" spans="1:12" ht="76.5" x14ac:dyDescent="0.25">
      <c r="A193" s="15" t="s">
        <v>23</v>
      </c>
      <c r="B193" s="10" t="s">
        <v>31</v>
      </c>
      <c r="C193" s="10" t="s">
        <v>187</v>
      </c>
      <c r="D193" s="10" t="s">
        <v>191</v>
      </c>
      <c r="E193" s="11">
        <v>100</v>
      </c>
      <c r="F193" s="12">
        <f>'[1]9.ведомства'!G147+'[1]9.ведомства'!G1098</f>
        <v>6839556.6799999997</v>
      </c>
      <c r="G193" s="12">
        <f>'[1]9.ведомства'!H147+'[1]9.ведомства'!H1098</f>
        <v>0</v>
      </c>
      <c r="H193" s="12">
        <f>'[1]9.ведомства'!I147+'[1]9.ведомства'!I1098</f>
        <v>0</v>
      </c>
      <c r="I193" s="12">
        <f>'[1]9.ведомства'!J147+'[1]9.ведомства'!J1098</f>
        <v>0</v>
      </c>
      <c r="J193" s="12">
        <f>'[1]9.ведомства'!K147+'[1]9.ведомства'!K1098</f>
        <v>6839556.6799999997</v>
      </c>
      <c r="K193" s="12">
        <f>'[1]9.ведомства'!L147+'[1]9.ведомства'!L1098</f>
        <v>0</v>
      </c>
      <c r="L193" s="13"/>
    </row>
    <row r="194" spans="1:12" ht="38.25" x14ac:dyDescent="0.25">
      <c r="A194" s="15" t="s">
        <v>26</v>
      </c>
      <c r="B194" s="10" t="s">
        <v>31</v>
      </c>
      <c r="C194" s="10" t="s">
        <v>187</v>
      </c>
      <c r="D194" s="10" t="s">
        <v>191</v>
      </c>
      <c r="E194" s="11">
        <v>200</v>
      </c>
      <c r="F194" s="12">
        <f>'[1]9.ведомства'!G148+'[1]9.ведомства'!G1099</f>
        <v>251388</v>
      </c>
      <c r="G194" s="12">
        <f>'[1]9.ведомства'!H148+'[1]9.ведомства'!H1099</f>
        <v>0</v>
      </c>
      <c r="H194" s="12">
        <f>'[1]9.ведомства'!I148+'[1]9.ведомства'!I1099</f>
        <v>0</v>
      </c>
      <c r="I194" s="12">
        <f>'[1]9.ведомства'!J148+'[1]9.ведомства'!J1099</f>
        <v>0</v>
      </c>
      <c r="J194" s="12">
        <f>'[1]9.ведомства'!K148+'[1]9.ведомства'!K1099</f>
        <v>251388</v>
      </c>
      <c r="K194" s="12">
        <f>'[1]9.ведомства'!L148+'[1]9.ведомства'!L1099</f>
        <v>0</v>
      </c>
      <c r="L194" s="13"/>
    </row>
    <row r="195" spans="1:12" x14ac:dyDescent="0.25">
      <c r="A195" s="15" t="s">
        <v>63</v>
      </c>
      <c r="B195" s="10" t="s">
        <v>31</v>
      </c>
      <c r="C195" s="10" t="s">
        <v>187</v>
      </c>
      <c r="D195" s="10" t="s">
        <v>191</v>
      </c>
      <c r="E195" s="11">
        <v>800</v>
      </c>
      <c r="F195" s="12">
        <f>'[1]9.ведомства'!G149+'[1]9.ведомства'!G1100</f>
        <v>78270</v>
      </c>
      <c r="G195" s="12">
        <f>'[1]9.ведомства'!H149+'[1]9.ведомства'!H1100</f>
        <v>0</v>
      </c>
      <c r="H195" s="12">
        <f>'[1]9.ведомства'!I149+'[1]9.ведомства'!I1100</f>
        <v>0</v>
      </c>
      <c r="I195" s="12">
        <f>'[1]9.ведомства'!J149+'[1]9.ведомства'!J1100</f>
        <v>0</v>
      </c>
      <c r="J195" s="12">
        <f>'[1]9.ведомства'!K149+'[1]9.ведомства'!K1100</f>
        <v>78270</v>
      </c>
      <c r="K195" s="12">
        <f>'[1]9.ведомства'!L149+'[1]9.ведомства'!L1100</f>
        <v>0</v>
      </c>
      <c r="L195" s="13"/>
    </row>
    <row r="196" spans="1:12" ht="38.25" x14ac:dyDescent="0.25">
      <c r="A196" s="15" t="s">
        <v>192</v>
      </c>
      <c r="B196" s="10" t="s">
        <v>31</v>
      </c>
      <c r="C196" s="10" t="s">
        <v>193</v>
      </c>
      <c r="D196" s="10"/>
      <c r="E196" s="11"/>
      <c r="F196" s="12">
        <f t="shared" ref="F196:K196" si="90">F197+F211</f>
        <v>2669400</v>
      </c>
      <c r="G196" s="12">
        <f t="shared" si="90"/>
        <v>0</v>
      </c>
      <c r="H196" s="12">
        <f t="shared" si="90"/>
        <v>0</v>
      </c>
      <c r="I196" s="12">
        <f t="shared" si="90"/>
        <v>0</v>
      </c>
      <c r="J196" s="12">
        <f t="shared" si="90"/>
        <v>2669400</v>
      </c>
      <c r="K196" s="12">
        <f t="shared" si="90"/>
        <v>0</v>
      </c>
      <c r="L196" s="13"/>
    </row>
    <row r="197" spans="1:12" ht="25.5" x14ac:dyDescent="0.25">
      <c r="A197" s="9" t="s">
        <v>194</v>
      </c>
      <c r="B197" s="10" t="s">
        <v>31</v>
      </c>
      <c r="C197" s="10" t="s">
        <v>193</v>
      </c>
      <c r="D197" s="10" t="s">
        <v>101</v>
      </c>
      <c r="E197" s="11"/>
      <c r="F197" s="12">
        <f t="shared" ref="F197:K197" si="91">F198</f>
        <v>2579400</v>
      </c>
      <c r="G197" s="12">
        <f t="shared" si="91"/>
        <v>0</v>
      </c>
      <c r="H197" s="12">
        <f t="shared" si="91"/>
        <v>0</v>
      </c>
      <c r="I197" s="12">
        <f t="shared" si="91"/>
        <v>0</v>
      </c>
      <c r="J197" s="12">
        <f t="shared" si="91"/>
        <v>2579400</v>
      </c>
      <c r="K197" s="12">
        <f t="shared" si="91"/>
        <v>0</v>
      </c>
      <c r="L197" s="13"/>
    </row>
    <row r="198" spans="1:12" ht="25.5" x14ac:dyDescent="0.25">
      <c r="A198" s="15" t="s">
        <v>195</v>
      </c>
      <c r="B198" s="10" t="s">
        <v>31</v>
      </c>
      <c r="C198" s="10" t="s">
        <v>193</v>
      </c>
      <c r="D198" s="10" t="s">
        <v>196</v>
      </c>
      <c r="E198" s="11"/>
      <c r="F198" s="12">
        <f t="shared" ref="F198:K198" si="92">F199+F202+F205+F208</f>
        <v>2579400</v>
      </c>
      <c r="G198" s="12">
        <f t="shared" si="92"/>
        <v>0</v>
      </c>
      <c r="H198" s="12">
        <f t="shared" si="92"/>
        <v>0</v>
      </c>
      <c r="I198" s="12">
        <f t="shared" si="92"/>
        <v>0</v>
      </c>
      <c r="J198" s="12">
        <f t="shared" si="92"/>
        <v>2579400</v>
      </c>
      <c r="K198" s="12">
        <f t="shared" si="92"/>
        <v>0</v>
      </c>
      <c r="L198" s="13"/>
    </row>
    <row r="199" spans="1:12" ht="38.25" x14ac:dyDescent="0.25">
      <c r="A199" s="15" t="s">
        <v>197</v>
      </c>
      <c r="B199" s="10" t="s">
        <v>31</v>
      </c>
      <c r="C199" s="10" t="s">
        <v>193</v>
      </c>
      <c r="D199" s="10" t="s">
        <v>198</v>
      </c>
      <c r="E199" s="11"/>
      <c r="F199" s="12">
        <f>F200</f>
        <v>600000</v>
      </c>
      <c r="G199" s="12">
        <f t="shared" ref="G199:K200" si="93">G200</f>
        <v>0</v>
      </c>
      <c r="H199" s="12">
        <f t="shared" si="93"/>
        <v>0</v>
      </c>
      <c r="I199" s="12">
        <f t="shared" si="93"/>
        <v>0</v>
      </c>
      <c r="J199" s="12">
        <f t="shared" si="93"/>
        <v>600000</v>
      </c>
      <c r="K199" s="12">
        <f t="shared" si="93"/>
        <v>0</v>
      </c>
      <c r="L199" s="13"/>
    </row>
    <row r="200" spans="1:12" ht="25.5" x14ac:dyDescent="0.25">
      <c r="A200" s="16" t="s">
        <v>149</v>
      </c>
      <c r="B200" s="10" t="s">
        <v>31</v>
      </c>
      <c r="C200" s="10" t="s">
        <v>193</v>
      </c>
      <c r="D200" s="10" t="s">
        <v>199</v>
      </c>
      <c r="E200" s="11"/>
      <c r="F200" s="12">
        <f>F201</f>
        <v>600000</v>
      </c>
      <c r="G200" s="12">
        <f t="shared" si="93"/>
        <v>0</v>
      </c>
      <c r="H200" s="12">
        <f t="shared" si="93"/>
        <v>0</v>
      </c>
      <c r="I200" s="12">
        <f t="shared" si="93"/>
        <v>0</v>
      </c>
      <c r="J200" s="12">
        <f t="shared" si="93"/>
        <v>600000</v>
      </c>
      <c r="K200" s="12">
        <f t="shared" si="93"/>
        <v>0</v>
      </c>
      <c r="L200" s="13"/>
    </row>
    <row r="201" spans="1:12" ht="38.25" x14ac:dyDescent="0.25">
      <c r="A201" s="15" t="s">
        <v>26</v>
      </c>
      <c r="B201" s="10" t="s">
        <v>31</v>
      </c>
      <c r="C201" s="10" t="s">
        <v>193</v>
      </c>
      <c r="D201" s="10" t="s">
        <v>199</v>
      </c>
      <c r="E201" s="11">
        <v>200</v>
      </c>
      <c r="F201" s="12">
        <f>'[1]9.ведомства'!G155+'[1]9.ведомства'!G1106</f>
        <v>600000</v>
      </c>
      <c r="G201" s="12">
        <f>'[1]9.ведомства'!H155+'[1]9.ведомства'!H1106</f>
        <v>0</v>
      </c>
      <c r="H201" s="12">
        <f>'[1]9.ведомства'!I155+'[1]9.ведомства'!I1106</f>
        <v>0</v>
      </c>
      <c r="I201" s="12">
        <f>'[1]9.ведомства'!J155+'[1]9.ведомства'!J1106</f>
        <v>0</v>
      </c>
      <c r="J201" s="12">
        <f>'[1]9.ведомства'!K155+'[1]9.ведомства'!K1106</f>
        <v>600000</v>
      </c>
      <c r="K201" s="12">
        <f>'[1]9.ведомства'!L155+'[1]9.ведомства'!L1106</f>
        <v>0</v>
      </c>
      <c r="L201" s="13"/>
    </row>
    <row r="202" spans="1:12" ht="38.25" x14ac:dyDescent="0.25">
      <c r="A202" s="15" t="s">
        <v>200</v>
      </c>
      <c r="B202" s="10" t="s">
        <v>31</v>
      </c>
      <c r="C202" s="10" t="s">
        <v>193</v>
      </c>
      <c r="D202" s="10" t="s">
        <v>201</v>
      </c>
      <c r="E202" s="11"/>
      <c r="F202" s="12">
        <f>F203</f>
        <v>1825000</v>
      </c>
      <c r="G202" s="12">
        <f t="shared" ref="G202:K203" si="94">G203</f>
        <v>0</v>
      </c>
      <c r="H202" s="12">
        <f t="shared" si="94"/>
        <v>0</v>
      </c>
      <c r="I202" s="12">
        <f t="shared" si="94"/>
        <v>0</v>
      </c>
      <c r="J202" s="12">
        <f t="shared" si="94"/>
        <v>1825000</v>
      </c>
      <c r="K202" s="12">
        <f t="shared" si="94"/>
        <v>0</v>
      </c>
      <c r="L202" s="13"/>
    </row>
    <row r="203" spans="1:12" ht="25.5" x14ac:dyDescent="0.25">
      <c r="A203" s="16" t="s">
        <v>149</v>
      </c>
      <c r="B203" s="10" t="s">
        <v>31</v>
      </c>
      <c r="C203" s="10" t="s">
        <v>193</v>
      </c>
      <c r="D203" s="10" t="s">
        <v>202</v>
      </c>
      <c r="E203" s="11"/>
      <c r="F203" s="12">
        <f>F204</f>
        <v>1825000</v>
      </c>
      <c r="G203" s="12">
        <f t="shared" si="94"/>
        <v>0</v>
      </c>
      <c r="H203" s="12">
        <f t="shared" si="94"/>
        <v>0</v>
      </c>
      <c r="I203" s="12">
        <f t="shared" si="94"/>
        <v>0</v>
      </c>
      <c r="J203" s="12">
        <f t="shared" si="94"/>
        <v>1825000</v>
      </c>
      <c r="K203" s="12">
        <f t="shared" si="94"/>
        <v>0</v>
      </c>
      <c r="L203" s="13"/>
    </row>
    <row r="204" spans="1:12" ht="38.25" x14ac:dyDescent="0.25">
      <c r="A204" s="15" t="s">
        <v>26</v>
      </c>
      <c r="B204" s="10" t="s">
        <v>31</v>
      </c>
      <c r="C204" s="10" t="s">
        <v>193</v>
      </c>
      <c r="D204" s="10" t="s">
        <v>202</v>
      </c>
      <c r="E204" s="11">
        <v>200</v>
      </c>
      <c r="F204" s="12">
        <f>'[1]9.ведомства'!G158+'[1]9.ведомства'!G1109</f>
        <v>1825000</v>
      </c>
      <c r="G204" s="12">
        <f>'[1]9.ведомства'!H158+'[1]9.ведомства'!H1109</f>
        <v>0</v>
      </c>
      <c r="H204" s="12">
        <f>'[1]9.ведомства'!I158+'[1]9.ведомства'!I1109</f>
        <v>0</v>
      </c>
      <c r="I204" s="12">
        <f>'[1]9.ведомства'!J158+'[1]9.ведомства'!J1109</f>
        <v>0</v>
      </c>
      <c r="J204" s="12">
        <f>'[1]9.ведомства'!K158+'[1]9.ведомства'!K1109</f>
        <v>1825000</v>
      </c>
      <c r="K204" s="12">
        <f>'[1]9.ведомства'!L158+'[1]9.ведомства'!L1109</f>
        <v>0</v>
      </c>
      <c r="L204" s="13"/>
    </row>
    <row r="205" spans="1:12" ht="51" x14ac:dyDescent="0.25">
      <c r="A205" s="29" t="s">
        <v>203</v>
      </c>
      <c r="B205" s="10" t="s">
        <v>31</v>
      </c>
      <c r="C205" s="10" t="s">
        <v>193</v>
      </c>
      <c r="D205" s="10" t="s">
        <v>204</v>
      </c>
      <c r="E205" s="11"/>
      <c r="F205" s="12">
        <f>+F206</f>
        <v>104400</v>
      </c>
      <c r="G205" s="12">
        <f t="shared" ref="G205:K205" si="95">+G206</f>
        <v>0</v>
      </c>
      <c r="H205" s="12">
        <f t="shared" si="95"/>
        <v>0</v>
      </c>
      <c r="I205" s="12">
        <f t="shared" si="95"/>
        <v>0</v>
      </c>
      <c r="J205" s="12">
        <f t="shared" si="95"/>
        <v>104400</v>
      </c>
      <c r="K205" s="12">
        <f t="shared" si="95"/>
        <v>0</v>
      </c>
      <c r="L205" s="13"/>
    </row>
    <row r="206" spans="1:12" ht="38.25" x14ac:dyDescent="0.25">
      <c r="A206" s="15" t="s">
        <v>205</v>
      </c>
      <c r="B206" s="10" t="s">
        <v>31</v>
      </c>
      <c r="C206" s="10" t="s">
        <v>193</v>
      </c>
      <c r="D206" s="10" t="s">
        <v>206</v>
      </c>
      <c r="E206" s="11"/>
      <c r="F206" s="12">
        <f t="shared" ref="F206:K206" si="96">F207</f>
        <v>104400</v>
      </c>
      <c r="G206" s="12">
        <f t="shared" si="96"/>
        <v>0</v>
      </c>
      <c r="H206" s="12">
        <f t="shared" si="96"/>
        <v>0</v>
      </c>
      <c r="I206" s="12">
        <f t="shared" si="96"/>
        <v>0</v>
      </c>
      <c r="J206" s="12">
        <f t="shared" si="96"/>
        <v>104400</v>
      </c>
      <c r="K206" s="12">
        <f t="shared" si="96"/>
        <v>0</v>
      </c>
      <c r="L206" s="13"/>
    </row>
    <row r="207" spans="1:12" ht="38.25" x14ac:dyDescent="0.25">
      <c r="A207" s="15" t="s">
        <v>26</v>
      </c>
      <c r="B207" s="10" t="s">
        <v>31</v>
      </c>
      <c r="C207" s="10" t="s">
        <v>193</v>
      </c>
      <c r="D207" s="10" t="s">
        <v>206</v>
      </c>
      <c r="E207" s="11">
        <v>200</v>
      </c>
      <c r="F207" s="12">
        <f>'[1]9.ведомства'!G163+'[1]9.ведомства'!G1114</f>
        <v>104400</v>
      </c>
      <c r="G207" s="12">
        <f>'[1]9.ведомства'!H163+'[1]9.ведомства'!H1114</f>
        <v>0</v>
      </c>
      <c r="H207" s="12">
        <f>'[1]9.ведомства'!I163+'[1]9.ведомства'!I1114</f>
        <v>0</v>
      </c>
      <c r="I207" s="12">
        <f>'[1]9.ведомства'!J163+'[1]9.ведомства'!J1114</f>
        <v>0</v>
      </c>
      <c r="J207" s="12">
        <f>'[1]9.ведомства'!K163+'[1]9.ведомства'!K1114</f>
        <v>104400</v>
      </c>
      <c r="K207" s="12">
        <f>'[1]9.ведомства'!L163+'[1]9.ведомства'!L1114</f>
        <v>0</v>
      </c>
      <c r="L207" s="13"/>
    </row>
    <row r="208" spans="1:12" ht="38.25" x14ac:dyDescent="0.25">
      <c r="A208" s="21" t="s">
        <v>207</v>
      </c>
      <c r="B208" s="10" t="s">
        <v>31</v>
      </c>
      <c r="C208" s="10" t="s">
        <v>193</v>
      </c>
      <c r="D208" s="10" t="s">
        <v>208</v>
      </c>
      <c r="E208" s="11"/>
      <c r="F208" s="12">
        <f>F209</f>
        <v>50000</v>
      </c>
      <c r="G208" s="12">
        <f t="shared" ref="G208:K209" si="97">G209</f>
        <v>0</v>
      </c>
      <c r="H208" s="12">
        <f t="shared" si="97"/>
        <v>0</v>
      </c>
      <c r="I208" s="12">
        <f t="shared" si="97"/>
        <v>0</v>
      </c>
      <c r="J208" s="12">
        <f t="shared" si="97"/>
        <v>50000</v>
      </c>
      <c r="K208" s="12">
        <f t="shared" si="97"/>
        <v>0</v>
      </c>
      <c r="L208" s="13"/>
    </row>
    <row r="209" spans="1:12" ht="51" x14ac:dyDescent="0.25">
      <c r="A209" s="21" t="s">
        <v>209</v>
      </c>
      <c r="B209" s="10" t="s">
        <v>31</v>
      </c>
      <c r="C209" s="10" t="s">
        <v>193</v>
      </c>
      <c r="D209" s="10" t="s">
        <v>210</v>
      </c>
      <c r="E209" s="11"/>
      <c r="F209" s="12">
        <f>F210</f>
        <v>50000</v>
      </c>
      <c r="G209" s="12">
        <f t="shared" si="97"/>
        <v>0</v>
      </c>
      <c r="H209" s="12">
        <f t="shared" si="97"/>
        <v>0</v>
      </c>
      <c r="I209" s="12">
        <f t="shared" si="97"/>
        <v>0</v>
      </c>
      <c r="J209" s="12">
        <f t="shared" si="97"/>
        <v>50000</v>
      </c>
      <c r="K209" s="12">
        <f t="shared" si="97"/>
        <v>0</v>
      </c>
      <c r="L209" s="13"/>
    </row>
    <row r="210" spans="1:12" ht="38.25" x14ac:dyDescent="0.25">
      <c r="A210" s="15" t="s">
        <v>26</v>
      </c>
      <c r="B210" s="10" t="s">
        <v>31</v>
      </c>
      <c r="C210" s="10" t="s">
        <v>193</v>
      </c>
      <c r="D210" s="10" t="s">
        <v>210</v>
      </c>
      <c r="E210" s="11">
        <v>200</v>
      </c>
      <c r="F210" s="12">
        <f>'[1]9.ведомства'!G166</f>
        <v>50000</v>
      </c>
      <c r="G210" s="12">
        <f>'[1]9.ведомства'!H166</f>
        <v>0</v>
      </c>
      <c r="H210" s="12">
        <f>'[1]9.ведомства'!I166</f>
        <v>0</v>
      </c>
      <c r="I210" s="12">
        <f>'[1]9.ведомства'!J166</f>
        <v>0</v>
      </c>
      <c r="J210" s="12">
        <f>'[1]9.ведомства'!K166</f>
        <v>50000</v>
      </c>
      <c r="K210" s="12">
        <f>'[1]9.ведомства'!L166</f>
        <v>0</v>
      </c>
      <c r="L210" s="13"/>
    </row>
    <row r="211" spans="1:12" ht="63.75" x14ac:dyDescent="0.25">
      <c r="A211" s="21" t="s">
        <v>211</v>
      </c>
      <c r="B211" s="10" t="s">
        <v>31</v>
      </c>
      <c r="C211" s="10" t="s">
        <v>193</v>
      </c>
      <c r="D211" s="10" t="s">
        <v>212</v>
      </c>
      <c r="E211" s="11"/>
      <c r="F211" s="12">
        <f t="shared" ref="F211:K211" si="98">F212+F215+F218</f>
        <v>90000</v>
      </c>
      <c r="G211" s="12">
        <f t="shared" si="98"/>
        <v>0</v>
      </c>
      <c r="H211" s="12">
        <f t="shared" si="98"/>
        <v>0</v>
      </c>
      <c r="I211" s="12">
        <f t="shared" si="98"/>
        <v>0</v>
      </c>
      <c r="J211" s="12">
        <f t="shared" si="98"/>
        <v>90000</v>
      </c>
      <c r="K211" s="12">
        <f t="shared" si="98"/>
        <v>0</v>
      </c>
      <c r="L211" s="13"/>
    </row>
    <row r="212" spans="1:12" ht="38.25" x14ac:dyDescent="0.25">
      <c r="A212" s="21" t="s">
        <v>213</v>
      </c>
      <c r="B212" s="10" t="s">
        <v>31</v>
      </c>
      <c r="C212" s="10" t="s">
        <v>193</v>
      </c>
      <c r="D212" s="10" t="s">
        <v>214</v>
      </c>
      <c r="E212" s="11"/>
      <c r="F212" s="12">
        <f>+F213</f>
        <v>50000</v>
      </c>
      <c r="G212" s="12">
        <f t="shared" ref="G212:K212" si="99">+G213</f>
        <v>0</v>
      </c>
      <c r="H212" s="12">
        <f t="shared" si="99"/>
        <v>0</v>
      </c>
      <c r="I212" s="12">
        <f t="shared" si="99"/>
        <v>0</v>
      </c>
      <c r="J212" s="12">
        <f t="shared" si="99"/>
        <v>50000</v>
      </c>
      <c r="K212" s="12">
        <f t="shared" si="99"/>
        <v>0</v>
      </c>
      <c r="L212" s="13"/>
    </row>
    <row r="213" spans="1:12" ht="25.5" x14ac:dyDescent="0.25">
      <c r="A213" s="21" t="s">
        <v>215</v>
      </c>
      <c r="B213" s="10" t="s">
        <v>31</v>
      </c>
      <c r="C213" s="10" t="s">
        <v>193</v>
      </c>
      <c r="D213" s="10" t="s">
        <v>216</v>
      </c>
      <c r="E213" s="11"/>
      <c r="F213" s="12">
        <f t="shared" ref="F213:K213" si="100">F214</f>
        <v>50000</v>
      </c>
      <c r="G213" s="12">
        <f t="shared" si="100"/>
        <v>0</v>
      </c>
      <c r="H213" s="12">
        <f t="shared" si="100"/>
        <v>0</v>
      </c>
      <c r="I213" s="12">
        <f t="shared" si="100"/>
        <v>0</v>
      </c>
      <c r="J213" s="12">
        <f t="shared" si="100"/>
        <v>50000</v>
      </c>
      <c r="K213" s="12">
        <f t="shared" si="100"/>
        <v>0</v>
      </c>
      <c r="L213" s="13"/>
    </row>
    <row r="214" spans="1:12" ht="38.25" x14ac:dyDescent="0.25">
      <c r="A214" s="15" t="s">
        <v>26</v>
      </c>
      <c r="B214" s="10" t="s">
        <v>31</v>
      </c>
      <c r="C214" s="10" t="s">
        <v>193</v>
      </c>
      <c r="D214" s="10" t="s">
        <v>216</v>
      </c>
      <c r="E214" s="11">
        <v>200</v>
      </c>
      <c r="F214" s="12">
        <f>'[1]9.ведомства'!G172+'[1]9.ведомства'!G1118</f>
        <v>50000</v>
      </c>
      <c r="G214" s="12">
        <f>'[1]9.ведомства'!H172+'[1]9.ведомства'!H1118</f>
        <v>0</v>
      </c>
      <c r="H214" s="12">
        <f>'[1]9.ведомства'!I172+'[1]9.ведомства'!I1118</f>
        <v>0</v>
      </c>
      <c r="I214" s="12">
        <f>'[1]9.ведомства'!J172+'[1]9.ведомства'!J1118</f>
        <v>0</v>
      </c>
      <c r="J214" s="12">
        <f>'[1]9.ведомства'!K172+'[1]9.ведомства'!K1118</f>
        <v>50000</v>
      </c>
      <c r="K214" s="12">
        <f>'[1]9.ведомства'!L172+'[1]9.ведомства'!L1118</f>
        <v>0</v>
      </c>
      <c r="L214" s="13"/>
    </row>
    <row r="215" spans="1:12" ht="38.25" x14ac:dyDescent="0.25">
      <c r="A215" s="21" t="s">
        <v>217</v>
      </c>
      <c r="B215" s="10" t="s">
        <v>31</v>
      </c>
      <c r="C215" s="10" t="s">
        <v>193</v>
      </c>
      <c r="D215" s="10" t="s">
        <v>218</v>
      </c>
      <c r="E215" s="11"/>
      <c r="F215" s="12">
        <f>F216</f>
        <v>10000</v>
      </c>
      <c r="G215" s="12">
        <f t="shared" ref="G215:K216" si="101">G216</f>
        <v>0</v>
      </c>
      <c r="H215" s="12">
        <f t="shared" si="101"/>
        <v>0</v>
      </c>
      <c r="I215" s="12">
        <f t="shared" si="101"/>
        <v>0</v>
      </c>
      <c r="J215" s="12">
        <f t="shared" si="101"/>
        <v>10000</v>
      </c>
      <c r="K215" s="12">
        <f t="shared" si="101"/>
        <v>0</v>
      </c>
      <c r="L215" s="13"/>
    </row>
    <row r="216" spans="1:12" ht="25.5" x14ac:dyDescent="0.25">
      <c r="A216" s="21" t="s">
        <v>219</v>
      </c>
      <c r="B216" s="10" t="s">
        <v>31</v>
      </c>
      <c r="C216" s="10" t="s">
        <v>193</v>
      </c>
      <c r="D216" s="10" t="s">
        <v>220</v>
      </c>
      <c r="E216" s="11"/>
      <c r="F216" s="12">
        <f>F217</f>
        <v>10000</v>
      </c>
      <c r="G216" s="12">
        <f t="shared" si="101"/>
        <v>0</v>
      </c>
      <c r="H216" s="12">
        <f t="shared" si="101"/>
        <v>0</v>
      </c>
      <c r="I216" s="12">
        <f t="shared" si="101"/>
        <v>0</v>
      </c>
      <c r="J216" s="12">
        <f t="shared" si="101"/>
        <v>10000</v>
      </c>
      <c r="K216" s="12">
        <f t="shared" si="101"/>
        <v>0</v>
      </c>
      <c r="L216" s="13"/>
    </row>
    <row r="217" spans="1:12" ht="38.25" x14ac:dyDescent="0.25">
      <c r="A217" s="15" t="s">
        <v>26</v>
      </c>
      <c r="B217" s="10" t="s">
        <v>31</v>
      </c>
      <c r="C217" s="10" t="s">
        <v>193</v>
      </c>
      <c r="D217" s="10" t="s">
        <v>220</v>
      </c>
      <c r="E217" s="11">
        <v>200</v>
      </c>
      <c r="F217" s="12">
        <f>'[1]9.ведомства'!G175</f>
        <v>10000</v>
      </c>
      <c r="G217" s="12">
        <f>'[1]9.ведомства'!H175</f>
        <v>0</v>
      </c>
      <c r="H217" s="12">
        <f>'[1]9.ведомства'!I175</f>
        <v>0</v>
      </c>
      <c r="I217" s="12">
        <f>'[1]9.ведомства'!J175</f>
        <v>0</v>
      </c>
      <c r="J217" s="12">
        <f>'[1]9.ведомства'!K175</f>
        <v>10000</v>
      </c>
      <c r="K217" s="12">
        <f>'[1]9.ведомства'!L175</f>
        <v>0</v>
      </c>
      <c r="L217" s="13"/>
    </row>
    <row r="218" spans="1:12" ht="51" x14ac:dyDescent="0.25">
      <c r="A218" s="21" t="s">
        <v>221</v>
      </c>
      <c r="B218" s="10" t="s">
        <v>31</v>
      </c>
      <c r="C218" s="10" t="s">
        <v>193</v>
      </c>
      <c r="D218" s="10" t="s">
        <v>222</v>
      </c>
      <c r="E218" s="11"/>
      <c r="F218" s="12">
        <f>F219</f>
        <v>30000</v>
      </c>
      <c r="G218" s="12">
        <f t="shared" ref="G218:K219" si="102">G219</f>
        <v>0</v>
      </c>
      <c r="H218" s="12">
        <f t="shared" si="102"/>
        <v>0</v>
      </c>
      <c r="I218" s="12">
        <f t="shared" si="102"/>
        <v>0</v>
      </c>
      <c r="J218" s="12">
        <f t="shared" si="102"/>
        <v>30000</v>
      </c>
      <c r="K218" s="12">
        <f t="shared" si="102"/>
        <v>0</v>
      </c>
      <c r="L218" s="13"/>
    </row>
    <row r="219" spans="1:12" ht="51" x14ac:dyDescent="0.25">
      <c r="A219" s="21" t="s">
        <v>223</v>
      </c>
      <c r="B219" s="10" t="s">
        <v>31</v>
      </c>
      <c r="C219" s="10" t="s">
        <v>193</v>
      </c>
      <c r="D219" s="10" t="s">
        <v>224</v>
      </c>
      <c r="E219" s="11"/>
      <c r="F219" s="12">
        <f>F220</f>
        <v>30000</v>
      </c>
      <c r="G219" s="12">
        <f t="shared" si="102"/>
        <v>0</v>
      </c>
      <c r="H219" s="12">
        <f t="shared" si="102"/>
        <v>0</v>
      </c>
      <c r="I219" s="12">
        <f t="shared" si="102"/>
        <v>0</v>
      </c>
      <c r="J219" s="12">
        <f t="shared" si="102"/>
        <v>30000</v>
      </c>
      <c r="K219" s="12">
        <f t="shared" si="102"/>
        <v>0</v>
      </c>
      <c r="L219" s="13"/>
    </row>
    <row r="220" spans="1:12" ht="38.25" x14ac:dyDescent="0.25">
      <c r="A220" s="15" t="s">
        <v>26</v>
      </c>
      <c r="B220" s="10" t="s">
        <v>31</v>
      </c>
      <c r="C220" s="10" t="s">
        <v>193</v>
      </c>
      <c r="D220" s="10" t="s">
        <v>224</v>
      </c>
      <c r="E220" s="11">
        <v>200</v>
      </c>
      <c r="F220" s="12">
        <f>'[1]9.ведомства'!G178</f>
        <v>30000</v>
      </c>
      <c r="G220" s="12">
        <f>'[1]9.ведомства'!H178</f>
        <v>0</v>
      </c>
      <c r="H220" s="12">
        <f>'[1]9.ведомства'!I178</f>
        <v>0</v>
      </c>
      <c r="I220" s="12">
        <f>'[1]9.ведомства'!J178</f>
        <v>0</v>
      </c>
      <c r="J220" s="12">
        <f>'[1]9.ведомства'!K178</f>
        <v>30000</v>
      </c>
      <c r="K220" s="12">
        <f>'[1]9.ведомства'!L178</f>
        <v>0</v>
      </c>
      <c r="L220" s="13"/>
    </row>
    <row r="221" spans="1:12" x14ac:dyDescent="0.25">
      <c r="A221" s="15" t="s">
        <v>225</v>
      </c>
      <c r="B221" s="10" t="s">
        <v>57</v>
      </c>
      <c r="C221" s="10"/>
      <c r="D221" s="10"/>
      <c r="E221" s="11"/>
      <c r="F221" s="12">
        <f t="shared" ref="F221:K221" si="103">F222+F230+F241+F269+F293</f>
        <v>271036920.46000004</v>
      </c>
      <c r="G221" s="12">
        <f t="shared" si="103"/>
        <v>63438964.469999999</v>
      </c>
      <c r="H221" s="12">
        <f t="shared" si="103"/>
        <v>4651987.3</v>
      </c>
      <c r="I221" s="12">
        <f t="shared" si="103"/>
        <v>1982</v>
      </c>
      <c r="J221" s="12">
        <f t="shared" si="103"/>
        <v>275688907.76000005</v>
      </c>
      <c r="K221" s="12">
        <f t="shared" si="103"/>
        <v>63440946.469999999</v>
      </c>
      <c r="L221" s="13"/>
    </row>
    <row r="222" spans="1:12" x14ac:dyDescent="0.25">
      <c r="A222" s="16" t="s">
        <v>226</v>
      </c>
      <c r="B222" s="10" t="s">
        <v>57</v>
      </c>
      <c r="C222" s="10" t="s">
        <v>79</v>
      </c>
      <c r="D222" s="10"/>
      <c r="E222" s="11"/>
      <c r="F222" s="12">
        <f>F223</f>
        <v>10203950</v>
      </c>
      <c r="G222" s="12">
        <f t="shared" ref="G222:K224" si="104">G223</f>
        <v>10203950</v>
      </c>
      <c r="H222" s="12">
        <f t="shared" si="104"/>
        <v>1982</v>
      </c>
      <c r="I222" s="12">
        <f t="shared" si="104"/>
        <v>1982</v>
      </c>
      <c r="J222" s="12">
        <f t="shared" si="104"/>
        <v>10205932</v>
      </c>
      <c r="K222" s="12">
        <f t="shared" si="104"/>
        <v>10205932</v>
      </c>
      <c r="L222" s="13"/>
    </row>
    <row r="223" spans="1:12" ht="38.25" x14ac:dyDescent="0.25">
      <c r="A223" s="15" t="s">
        <v>227</v>
      </c>
      <c r="B223" s="10" t="s">
        <v>57</v>
      </c>
      <c r="C223" s="10" t="s">
        <v>79</v>
      </c>
      <c r="D223" s="10" t="s">
        <v>228</v>
      </c>
      <c r="E223" s="10"/>
      <c r="F223" s="12">
        <f>F224</f>
        <v>10203950</v>
      </c>
      <c r="G223" s="12">
        <f t="shared" si="104"/>
        <v>10203950</v>
      </c>
      <c r="H223" s="12">
        <f t="shared" si="104"/>
        <v>1982</v>
      </c>
      <c r="I223" s="12">
        <f t="shared" si="104"/>
        <v>1982</v>
      </c>
      <c r="J223" s="12">
        <f t="shared" si="104"/>
        <v>10205932</v>
      </c>
      <c r="K223" s="12">
        <f t="shared" si="104"/>
        <v>10205932</v>
      </c>
      <c r="L223" s="13"/>
    </row>
    <row r="224" spans="1:12" ht="38.25" x14ac:dyDescent="0.25">
      <c r="A224" s="15" t="s">
        <v>229</v>
      </c>
      <c r="B224" s="10" t="s">
        <v>57</v>
      </c>
      <c r="C224" s="10" t="s">
        <v>79</v>
      </c>
      <c r="D224" s="10" t="s">
        <v>230</v>
      </c>
      <c r="E224" s="10"/>
      <c r="F224" s="12">
        <f>F225</f>
        <v>10203950</v>
      </c>
      <c r="G224" s="12">
        <f t="shared" si="104"/>
        <v>10203950</v>
      </c>
      <c r="H224" s="12">
        <f t="shared" si="104"/>
        <v>1982</v>
      </c>
      <c r="I224" s="12">
        <f t="shared" si="104"/>
        <v>1982</v>
      </c>
      <c r="J224" s="12">
        <f t="shared" si="104"/>
        <v>10205932</v>
      </c>
      <c r="K224" s="12">
        <f t="shared" si="104"/>
        <v>10205932</v>
      </c>
      <c r="L224" s="13"/>
    </row>
    <row r="225" spans="1:12" ht="51" x14ac:dyDescent="0.25">
      <c r="A225" s="21" t="s">
        <v>231</v>
      </c>
      <c r="B225" s="10" t="s">
        <v>57</v>
      </c>
      <c r="C225" s="10" t="s">
        <v>79</v>
      </c>
      <c r="D225" s="10" t="s">
        <v>232</v>
      </c>
      <c r="E225" s="10"/>
      <c r="F225" s="12">
        <f>F226+F228</f>
        <v>10203950</v>
      </c>
      <c r="G225" s="12">
        <f t="shared" ref="G225:K225" si="105">G226+G228</f>
        <v>10203950</v>
      </c>
      <c r="H225" s="12">
        <f t="shared" si="105"/>
        <v>1982</v>
      </c>
      <c r="I225" s="12">
        <f t="shared" si="105"/>
        <v>1982</v>
      </c>
      <c r="J225" s="12">
        <f t="shared" si="105"/>
        <v>10205932</v>
      </c>
      <c r="K225" s="12">
        <f t="shared" si="105"/>
        <v>10205932</v>
      </c>
      <c r="L225" s="13"/>
    </row>
    <row r="226" spans="1:12" ht="38.25" x14ac:dyDescent="0.25">
      <c r="A226" s="16" t="s">
        <v>233</v>
      </c>
      <c r="B226" s="10" t="s">
        <v>57</v>
      </c>
      <c r="C226" s="10" t="s">
        <v>79</v>
      </c>
      <c r="D226" s="10" t="s">
        <v>234</v>
      </c>
      <c r="E226" s="10"/>
      <c r="F226" s="12">
        <f t="shared" ref="F226:K226" si="106">F227</f>
        <v>10185750</v>
      </c>
      <c r="G226" s="12">
        <f t="shared" si="106"/>
        <v>10185750</v>
      </c>
      <c r="H226" s="12">
        <f t="shared" si="106"/>
        <v>1982</v>
      </c>
      <c r="I226" s="12">
        <f t="shared" si="106"/>
        <v>1982</v>
      </c>
      <c r="J226" s="12">
        <f t="shared" si="106"/>
        <v>10187732</v>
      </c>
      <c r="K226" s="12">
        <f t="shared" si="106"/>
        <v>10187732</v>
      </c>
      <c r="L226" s="13"/>
    </row>
    <row r="227" spans="1:12" ht="38.25" x14ac:dyDescent="0.25">
      <c r="A227" s="15" t="s">
        <v>26</v>
      </c>
      <c r="B227" s="10" t="s">
        <v>57</v>
      </c>
      <c r="C227" s="10" t="s">
        <v>79</v>
      </c>
      <c r="D227" s="10" t="s">
        <v>234</v>
      </c>
      <c r="E227" s="10" t="s">
        <v>27</v>
      </c>
      <c r="F227" s="12">
        <f>'[1]9.ведомства'!G1125</f>
        <v>10185750</v>
      </c>
      <c r="G227" s="12">
        <f>'[1]9.ведомства'!H1125</f>
        <v>10185750</v>
      </c>
      <c r="H227" s="12">
        <f>'[1]9.ведомства'!I1125</f>
        <v>1982</v>
      </c>
      <c r="I227" s="12">
        <f>'[1]9.ведомства'!J1125</f>
        <v>1982</v>
      </c>
      <c r="J227" s="12">
        <f>'[1]9.ведомства'!K1125</f>
        <v>10187732</v>
      </c>
      <c r="K227" s="12">
        <f>'[1]9.ведомства'!L1125</f>
        <v>10187732</v>
      </c>
      <c r="L227" s="13"/>
    </row>
    <row r="228" spans="1:12" ht="63.75" x14ac:dyDescent="0.25">
      <c r="A228" s="16" t="s">
        <v>235</v>
      </c>
      <c r="B228" s="10" t="s">
        <v>57</v>
      </c>
      <c r="C228" s="10" t="s">
        <v>79</v>
      </c>
      <c r="D228" s="10" t="s">
        <v>236</v>
      </c>
      <c r="E228" s="10"/>
      <c r="F228" s="12">
        <f t="shared" ref="F228:K228" si="107">F229</f>
        <v>18200</v>
      </c>
      <c r="G228" s="12">
        <f t="shared" si="107"/>
        <v>18200</v>
      </c>
      <c r="H228" s="12">
        <f t="shared" si="107"/>
        <v>0</v>
      </c>
      <c r="I228" s="12">
        <f t="shared" si="107"/>
        <v>0</v>
      </c>
      <c r="J228" s="12">
        <f t="shared" si="107"/>
        <v>18200</v>
      </c>
      <c r="K228" s="12">
        <f t="shared" si="107"/>
        <v>18200</v>
      </c>
      <c r="L228" s="13"/>
    </row>
    <row r="229" spans="1:12" ht="38.25" x14ac:dyDescent="0.25">
      <c r="A229" s="15" t="s">
        <v>26</v>
      </c>
      <c r="B229" s="10" t="s">
        <v>57</v>
      </c>
      <c r="C229" s="10" t="s">
        <v>79</v>
      </c>
      <c r="D229" s="10" t="s">
        <v>236</v>
      </c>
      <c r="E229" s="10" t="s">
        <v>27</v>
      </c>
      <c r="F229" s="12">
        <f>'[1]9.ведомства'!G1127</f>
        <v>18200</v>
      </c>
      <c r="G229" s="12">
        <f>'[1]9.ведомства'!H1127</f>
        <v>18200</v>
      </c>
      <c r="H229" s="12">
        <f>'[1]9.ведомства'!I1127</f>
        <v>0</v>
      </c>
      <c r="I229" s="12">
        <f>'[1]9.ведомства'!J1127</f>
        <v>0</v>
      </c>
      <c r="J229" s="12">
        <f>'[1]9.ведомства'!K1127</f>
        <v>18200</v>
      </c>
      <c r="K229" s="12">
        <f>'[1]9.ведомства'!L1127</f>
        <v>18200</v>
      </c>
      <c r="L229" s="13"/>
    </row>
    <row r="230" spans="1:12" x14ac:dyDescent="0.25">
      <c r="A230" s="15" t="s">
        <v>237</v>
      </c>
      <c r="B230" s="10" t="s">
        <v>57</v>
      </c>
      <c r="C230" s="10" t="s">
        <v>238</v>
      </c>
      <c r="D230" s="10"/>
      <c r="E230" s="11"/>
      <c r="F230" s="30">
        <f>F231</f>
        <v>19239369.280000001</v>
      </c>
      <c r="G230" s="30">
        <f t="shared" ref="G230:K231" si="108">G231</f>
        <v>872959.28</v>
      </c>
      <c r="H230" s="30">
        <f t="shared" si="108"/>
        <v>0</v>
      </c>
      <c r="I230" s="30">
        <f t="shared" si="108"/>
        <v>0</v>
      </c>
      <c r="J230" s="30">
        <f t="shared" si="108"/>
        <v>19239369.280000001</v>
      </c>
      <c r="K230" s="30">
        <f t="shared" si="108"/>
        <v>872959.28</v>
      </c>
      <c r="L230" s="13"/>
    </row>
    <row r="231" spans="1:12" ht="25.5" x14ac:dyDescent="0.25">
      <c r="A231" s="24" t="s">
        <v>239</v>
      </c>
      <c r="B231" s="10" t="s">
        <v>57</v>
      </c>
      <c r="C231" s="10" t="s">
        <v>238</v>
      </c>
      <c r="D231" s="10" t="s">
        <v>101</v>
      </c>
      <c r="E231" s="10"/>
      <c r="F231" s="31">
        <f>F232</f>
        <v>19239369.280000001</v>
      </c>
      <c r="G231" s="31">
        <f t="shared" si="108"/>
        <v>872959.28</v>
      </c>
      <c r="H231" s="31">
        <f t="shared" si="108"/>
        <v>0</v>
      </c>
      <c r="I231" s="31">
        <f t="shared" si="108"/>
        <v>0</v>
      </c>
      <c r="J231" s="31">
        <f t="shared" si="108"/>
        <v>19239369.280000001</v>
      </c>
      <c r="K231" s="31">
        <f t="shared" si="108"/>
        <v>872959.28</v>
      </c>
      <c r="L231" s="13"/>
    </row>
    <row r="232" spans="1:12" ht="25.5" x14ac:dyDescent="0.25">
      <c r="A232" s="24" t="s">
        <v>240</v>
      </c>
      <c r="B232" s="10" t="s">
        <v>57</v>
      </c>
      <c r="C232" s="10" t="s">
        <v>238</v>
      </c>
      <c r="D232" s="10" t="s">
        <v>241</v>
      </c>
      <c r="E232" s="10"/>
      <c r="F232" s="31">
        <f>F233+F238</f>
        <v>19239369.280000001</v>
      </c>
      <c r="G232" s="31">
        <f t="shared" ref="G232:K232" si="109">G233+G238</f>
        <v>872959.28</v>
      </c>
      <c r="H232" s="31">
        <f t="shared" si="109"/>
        <v>0</v>
      </c>
      <c r="I232" s="31">
        <f t="shared" si="109"/>
        <v>0</v>
      </c>
      <c r="J232" s="31">
        <f t="shared" si="109"/>
        <v>19239369.280000001</v>
      </c>
      <c r="K232" s="31">
        <f t="shared" si="109"/>
        <v>872959.28</v>
      </c>
      <c r="L232" s="13"/>
    </row>
    <row r="233" spans="1:12" ht="82.5" customHeight="1" x14ac:dyDescent="0.25">
      <c r="A233" s="24" t="s">
        <v>242</v>
      </c>
      <c r="B233" s="10" t="s">
        <v>57</v>
      </c>
      <c r="C233" s="10" t="s">
        <v>238</v>
      </c>
      <c r="D233" s="10" t="s">
        <v>243</v>
      </c>
      <c r="E233" s="10"/>
      <c r="F233" s="31">
        <f>F234+F236</f>
        <v>18875584.280000001</v>
      </c>
      <c r="G233" s="31">
        <f t="shared" ref="G233:K233" si="110">G234+G236</f>
        <v>509174.28</v>
      </c>
      <c r="H233" s="31">
        <f t="shared" si="110"/>
        <v>0</v>
      </c>
      <c r="I233" s="31">
        <f t="shared" si="110"/>
        <v>0</v>
      </c>
      <c r="J233" s="31">
        <f t="shared" si="110"/>
        <v>18875584.280000001</v>
      </c>
      <c r="K233" s="31">
        <f t="shared" si="110"/>
        <v>509174.28</v>
      </c>
      <c r="L233" s="13"/>
    </row>
    <row r="234" spans="1:12" ht="102" x14ac:dyDescent="0.25">
      <c r="A234" s="16" t="s">
        <v>245</v>
      </c>
      <c r="B234" s="10" t="s">
        <v>57</v>
      </c>
      <c r="C234" s="10" t="s">
        <v>238</v>
      </c>
      <c r="D234" s="10" t="s">
        <v>246</v>
      </c>
      <c r="E234" s="10"/>
      <c r="F234" s="12">
        <f t="shared" ref="F234:K234" si="111">F235</f>
        <v>509174.28</v>
      </c>
      <c r="G234" s="12">
        <f t="shared" si="111"/>
        <v>509174.28</v>
      </c>
      <c r="H234" s="12">
        <f t="shared" si="111"/>
        <v>0</v>
      </c>
      <c r="I234" s="12">
        <f t="shared" si="111"/>
        <v>0</v>
      </c>
      <c r="J234" s="12">
        <f t="shared" si="111"/>
        <v>509174.28</v>
      </c>
      <c r="K234" s="12">
        <f t="shared" si="111"/>
        <v>509174.28</v>
      </c>
      <c r="L234" s="13"/>
    </row>
    <row r="235" spans="1:12" x14ac:dyDescent="0.25">
      <c r="A235" s="15" t="s">
        <v>63</v>
      </c>
      <c r="B235" s="10" t="s">
        <v>57</v>
      </c>
      <c r="C235" s="10" t="s">
        <v>238</v>
      </c>
      <c r="D235" s="10" t="s">
        <v>246</v>
      </c>
      <c r="E235" s="10" t="s">
        <v>92</v>
      </c>
      <c r="F235" s="12">
        <f>'[1]9.ведомства'!G1137</f>
        <v>509174.28</v>
      </c>
      <c r="G235" s="12">
        <f>'[1]9.ведомства'!H1137</f>
        <v>509174.28</v>
      </c>
      <c r="H235" s="12">
        <f>'[1]9.ведомства'!I1137</f>
        <v>0</v>
      </c>
      <c r="I235" s="12">
        <f>'[1]9.ведомства'!J1137</f>
        <v>0</v>
      </c>
      <c r="J235" s="12">
        <f>'[1]9.ведомства'!K1137</f>
        <v>509174.28</v>
      </c>
      <c r="K235" s="12">
        <f>'[1]9.ведомства'!L1137</f>
        <v>509174.28</v>
      </c>
      <c r="L235" s="13"/>
    </row>
    <row r="236" spans="1:12" ht="89.25" x14ac:dyDescent="0.25">
      <c r="A236" s="21" t="s">
        <v>247</v>
      </c>
      <c r="B236" s="10" t="s">
        <v>57</v>
      </c>
      <c r="C236" s="10" t="s">
        <v>238</v>
      </c>
      <c r="D236" s="10" t="s">
        <v>248</v>
      </c>
      <c r="E236" s="10"/>
      <c r="F236" s="12">
        <f t="shared" ref="F236:K236" si="112">F237</f>
        <v>18366410</v>
      </c>
      <c r="G236" s="12">
        <f t="shared" si="112"/>
        <v>0</v>
      </c>
      <c r="H236" s="12">
        <f t="shared" si="112"/>
        <v>0</v>
      </c>
      <c r="I236" s="12">
        <f t="shared" si="112"/>
        <v>0</v>
      </c>
      <c r="J236" s="12">
        <f t="shared" si="112"/>
        <v>18366410</v>
      </c>
      <c r="K236" s="12">
        <f t="shared" si="112"/>
        <v>0</v>
      </c>
      <c r="L236" s="13"/>
    </row>
    <row r="237" spans="1:12" x14ac:dyDescent="0.25">
      <c r="A237" s="15" t="s">
        <v>63</v>
      </c>
      <c r="B237" s="10" t="s">
        <v>57</v>
      </c>
      <c r="C237" s="10" t="s">
        <v>238</v>
      </c>
      <c r="D237" s="10" t="s">
        <v>248</v>
      </c>
      <c r="E237" s="10" t="s">
        <v>92</v>
      </c>
      <c r="F237" s="12">
        <f>'[1]9.ведомства'!G1142</f>
        <v>18366410</v>
      </c>
      <c r="G237" s="12">
        <f>'[1]9.ведомства'!H1142</f>
        <v>0</v>
      </c>
      <c r="H237" s="12">
        <f>'[1]9.ведомства'!I1142</f>
        <v>0</v>
      </c>
      <c r="I237" s="12">
        <f>'[1]9.ведомства'!J1142</f>
        <v>0</v>
      </c>
      <c r="J237" s="12">
        <f>'[1]9.ведомства'!K1142</f>
        <v>18366410</v>
      </c>
      <c r="K237" s="12">
        <f>'[1]9.ведомства'!L1142</f>
        <v>0</v>
      </c>
      <c r="L237" s="13"/>
    </row>
    <row r="238" spans="1:12" ht="102" x14ac:dyDescent="0.25">
      <c r="A238" s="15" t="s">
        <v>249</v>
      </c>
      <c r="B238" s="10" t="s">
        <v>57</v>
      </c>
      <c r="C238" s="10" t="s">
        <v>238</v>
      </c>
      <c r="D238" s="10" t="s">
        <v>250</v>
      </c>
      <c r="E238" s="11"/>
      <c r="F238" s="12">
        <f>F239</f>
        <v>363785</v>
      </c>
      <c r="G238" s="12">
        <f t="shared" ref="G238:K239" si="113">G239</f>
        <v>363785</v>
      </c>
      <c r="H238" s="12">
        <f t="shared" si="113"/>
        <v>0</v>
      </c>
      <c r="I238" s="12">
        <f t="shared" si="113"/>
        <v>0</v>
      </c>
      <c r="J238" s="12">
        <f t="shared" si="113"/>
        <v>363785</v>
      </c>
      <c r="K238" s="12">
        <f t="shared" si="113"/>
        <v>363785</v>
      </c>
      <c r="L238" s="13"/>
    </row>
    <row r="239" spans="1:12" ht="114.75" x14ac:dyDescent="0.25">
      <c r="A239" s="15" t="s">
        <v>244</v>
      </c>
      <c r="B239" s="10" t="s">
        <v>57</v>
      </c>
      <c r="C239" s="10" t="s">
        <v>238</v>
      </c>
      <c r="D239" s="10" t="s">
        <v>251</v>
      </c>
      <c r="E239" s="11"/>
      <c r="F239" s="12">
        <f>F240</f>
        <v>363785</v>
      </c>
      <c r="G239" s="12">
        <f t="shared" si="113"/>
        <v>363785</v>
      </c>
      <c r="H239" s="12">
        <f t="shared" si="113"/>
        <v>0</v>
      </c>
      <c r="I239" s="12">
        <f t="shared" si="113"/>
        <v>0</v>
      </c>
      <c r="J239" s="12">
        <f t="shared" si="113"/>
        <v>363785</v>
      </c>
      <c r="K239" s="12">
        <f t="shared" si="113"/>
        <v>363785</v>
      </c>
      <c r="L239" s="13"/>
    </row>
    <row r="240" spans="1:12" x14ac:dyDescent="0.25">
      <c r="A240" s="15" t="s">
        <v>63</v>
      </c>
      <c r="B240" s="10" t="s">
        <v>57</v>
      </c>
      <c r="C240" s="10" t="s">
        <v>238</v>
      </c>
      <c r="D240" s="10" t="s">
        <v>251</v>
      </c>
      <c r="E240" s="11">
        <v>800</v>
      </c>
      <c r="F240" s="12">
        <f>'[1]9.ведомства'!G520</f>
        <v>363785</v>
      </c>
      <c r="G240" s="12">
        <f>'[1]9.ведомства'!H520</f>
        <v>363785</v>
      </c>
      <c r="H240" s="12">
        <f>'[1]9.ведомства'!I520</f>
        <v>0</v>
      </c>
      <c r="I240" s="12">
        <f>'[1]9.ведомства'!J520</f>
        <v>0</v>
      </c>
      <c r="J240" s="12">
        <f>'[1]9.ведомства'!K520</f>
        <v>363785</v>
      </c>
      <c r="K240" s="12">
        <f>'[1]9.ведомства'!L520</f>
        <v>363785</v>
      </c>
      <c r="L240" s="13"/>
    </row>
    <row r="241" spans="1:13" x14ac:dyDescent="0.25">
      <c r="A241" s="15" t="s">
        <v>252</v>
      </c>
      <c r="B241" s="10" t="s">
        <v>57</v>
      </c>
      <c r="C241" s="10" t="s">
        <v>187</v>
      </c>
      <c r="D241" s="10"/>
      <c r="E241" s="10"/>
      <c r="F241" s="12">
        <f>F242+F260+F264</f>
        <v>186567611.24000004</v>
      </c>
      <c r="G241" s="12">
        <f t="shared" ref="G241:K241" si="114">G242+G260+G264</f>
        <v>51867744.060000002</v>
      </c>
      <c r="H241" s="12">
        <f t="shared" si="114"/>
        <v>5456970.7699999996</v>
      </c>
      <c r="I241" s="12">
        <f t="shared" si="114"/>
        <v>0</v>
      </c>
      <c r="J241" s="12">
        <f t="shared" si="114"/>
        <v>192024582.01000005</v>
      </c>
      <c r="K241" s="12">
        <f t="shared" si="114"/>
        <v>51867744.060000002</v>
      </c>
      <c r="L241" s="13"/>
      <c r="M241" s="13"/>
    </row>
    <row r="242" spans="1:13" ht="38.25" x14ac:dyDescent="0.25">
      <c r="A242" s="15" t="s">
        <v>254</v>
      </c>
      <c r="B242" s="10" t="s">
        <v>57</v>
      </c>
      <c r="C242" s="10" t="s">
        <v>187</v>
      </c>
      <c r="D242" s="10" t="s">
        <v>228</v>
      </c>
      <c r="E242" s="10"/>
      <c r="F242" s="12">
        <f t="shared" ref="F242:K242" si="115">F243</f>
        <v>179068183.63000003</v>
      </c>
      <c r="G242" s="12">
        <f t="shared" si="115"/>
        <v>51867744.060000002</v>
      </c>
      <c r="H242" s="12">
        <f t="shared" si="115"/>
        <v>400000</v>
      </c>
      <c r="I242" s="12">
        <f t="shared" si="115"/>
        <v>0</v>
      </c>
      <c r="J242" s="12">
        <f t="shared" si="115"/>
        <v>179468183.63000003</v>
      </c>
      <c r="K242" s="12">
        <f t="shared" si="115"/>
        <v>51867744.060000002</v>
      </c>
      <c r="L242" s="13"/>
    </row>
    <row r="243" spans="1:13" ht="25.5" x14ac:dyDescent="0.25">
      <c r="A243" s="15" t="s">
        <v>255</v>
      </c>
      <c r="B243" s="10" t="s">
        <v>57</v>
      </c>
      <c r="C243" s="10" t="s">
        <v>187</v>
      </c>
      <c r="D243" s="10" t="s">
        <v>256</v>
      </c>
      <c r="E243" s="10"/>
      <c r="F243" s="12">
        <f>+F244</f>
        <v>179068183.63000003</v>
      </c>
      <c r="G243" s="12">
        <f t="shared" ref="G243:K243" si="116">+G244</f>
        <v>51867744.060000002</v>
      </c>
      <c r="H243" s="12">
        <f t="shared" si="116"/>
        <v>400000</v>
      </c>
      <c r="I243" s="12">
        <f t="shared" si="116"/>
        <v>0</v>
      </c>
      <c r="J243" s="12">
        <f t="shared" si="116"/>
        <v>179468183.63000003</v>
      </c>
      <c r="K243" s="12">
        <f t="shared" si="116"/>
        <v>51867744.060000002</v>
      </c>
      <c r="L243" s="13"/>
    </row>
    <row r="244" spans="1:13" ht="51" x14ac:dyDescent="0.25">
      <c r="A244" s="15" t="s">
        <v>259</v>
      </c>
      <c r="B244" s="10" t="s">
        <v>57</v>
      </c>
      <c r="C244" s="10" t="s">
        <v>187</v>
      </c>
      <c r="D244" s="10" t="s">
        <v>260</v>
      </c>
      <c r="E244" s="10"/>
      <c r="F244" s="12">
        <f>F249+F251+F247+F258+F253+F245+F256</f>
        <v>179068183.63000003</v>
      </c>
      <c r="G244" s="12">
        <f t="shared" ref="G244:K244" si="117">G249+G251+G247+G258+G253+G245+G256</f>
        <v>51867744.060000002</v>
      </c>
      <c r="H244" s="12">
        <f t="shared" si="117"/>
        <v>400000</v>
      </c>
      <c r="I244" s="12">
        <f t="shared" si="117"/>
        <v>0</v>
      </c>
      <c r="J244" s="12">
        <f t="shared" si="117"/>
        <v>179468183.63000003</v>
      </c>
      <c r="K244" s="12">
        <f t="shared" si="117"/>
        <v>51867744.060000002</v>
      </c>
      <c r="L244" s="13"/>
    </row>
    <row r="245" spans="1:13" ht="63.75" x14ac:dyDescent="0.25">
      <c r="A245" s="15" t="s">
        <v>261</v>
      </c>
      <c r="B245" s="10" t="s">
        <v>57</v>
      </c>
      <c r="C245" s="10" t="s">
        <v>187</v>
      </c>
      <c r="D245" s="10" t="s">
        <v>262</v>
      </c>
      <c r="E245" s="10"/>
      <c r="F245" s="12">
        <f>F246</f>
        <v>35939103.560000002</v>
      </c>
      <c r="G245" s="12">
        <f t="shared" ref="G245:K245" si="118">G246</f>
        <v>35939103.560000002</v>
      </c>
      <c r="H245" s="12">
        <f t="shared" si="118"/>
        <v>0</v>
      </c>
      <c r="I245" s="12">
        <f t="shared" si="118"/>
        <v>0</v>
      </c>
      <c r="J245" s="12">
        <f t="shared" si="118"/>
        <v>35939103.560000002</v>
      </c>
      <c r="K245" s="12">
        <f t="shared" si="118"/>
        <v>35939103.560000002</v>
      </c>
      <c r="L245" s="13"/>
    </row>
    <row r="246" spans="1:13" ht="38.25" x14ac:dyDescent="0.25">
      <c r="A246" s="15" t="s">
        <v>26</v>
      </c>
      <c r="B246" s="10" t="s">
        <v>57</v>
      </c>
      <c r="C246" s="10" t="s">
        <v>187</v>
      </c>
      <c r="D246" s="10" t="s">
        <v>262</v>
      </c>
      <c r="E246" s="10" t="s">
        <v>27</v>
      </c>
      <c r="F246" s="12">
        <f>'[1]9.ведомства'!G1165</f>
        <v>35939103.560000002</v>
      </c>
      <c r="G246" s="12">
        <f>'[1]9.ведомства'!H1165</f>
        <v>35939103.560000002</v>
      </c>
      <c r="H246" s="12">
        <f>'[1]9.ведомства'!I1165</f>
        <v>0</v>
      </c>
      <c r="I246" s="12">
        <f>'[1]9.ведомства'!J1165</f>
        <v>0</v>
      </c>
      <c r="J246" s="12">
        <f>'[1]9.ведомства'!K1165</f>
        <v>35939103.560000002</v>
      </c>
      <c r="K246" s="12">
        <f>'[1]9.ведомства'!L1165</f>
        <v>35939103.560000002</v>
      </c>
      <c r="L246" s="13"/>
    </row>
    <row r="247" spans="1:13" ht="89.25" x14ac:dyDescent="0.25">
      <c r="A247" s="15" t="s">
        <v>263</v>
      </c>
      <c r="B247" s="10" t="s">
        <v>57</v>
      </c>
      <c r="C247" s="10" t="s">
        <v>187</v>
      </c>
      <c r="D247" s="10" t="s">
        <v>264</v>
      </c>
      <c r="E247" s="10"/>
      <c r="F247" s="12">
        <f t="shared" ref="F247:K247" si="119">F248</f>
        <v>15928640.5</v>
      </c>
      <c r="G247" s="12">
        <f t="shared" si="119"/>
        <v>15928640.5</v>
      </c>
      <c r="H247" s="12">
        <f t="shared" si="119"/>
        <v>0</v>
      </c>
      <c r="I247" s="12">
        <f t="shared" si="119"/>
        <v>0</v>
      </c>
      <c r="J247" s="12">
        <f t="shared" si="119"/>
        <v>15928640.5</v>
      </c>
      <c r="K247" s="12">
        <f t="shared" si="119"/>
        <v>15928640.5</v>
      </c>
      <c r="L247" s="13"/>
    </row>
    <row r="248" spans="1:13" ht="38.25" x14ac:dyDescent="0.25">
      <c r="A248" s="15" t="s">
        <v>257</v>
      </c>
      <c r="B248" s="10" t="s">
        <v>57</v>
      </c>
      <c r="C248" s="10" t="s">
        <v>187</v>
      </c>
      <c r="D248" s="10" t="s">
        <v>264</v>
      </c>
      <c r="E248" s="10" t="s">
        <v>258</v>
      </c>
      <c r="F248" s="12">
        <f>'[1]9.ведомства'!G1167</f>
        <v>15928640.5</v>
      </c>
      <c r="G248" s="12">
        <f>'[1]9.ведомства'!H1167</f>
        <v>15928640.5</v>
      </c>
      <c r="H248" s="12">
        <f>'[1]9.ведомства'!I1167</f>
        <v>0</v>
      </c>
      <c r="I248" s="12">
        <f>'[1]9.ведомства'!J1167</f>
        <v>0</v>
      </c>
      <c r="J248" s="12">
        <f>'[1]9.ведомства'!K1167</f>
        <v>15928640.5</v>
      </c>
      <c r="K248" s="12">
        <f>'[1]9.ведомства'!L1167</f>
        <v>15928640.5</v>
      </c>
      <c r="L248" s="13"/>
    </row>
    <row r="249" spans="1:13" ht="38.25" x14ac:dyDescent="0.25">
      <c r="A249" s="15" t="s">
        <v>265</v>
      </c>
      <c r="B249" s="10" t="s">
        <v>57</v>
      </c>
      <c r="C249" s="10" t="s">
        <v>187</v>
      </c>
      <c r="D249" s="10" t="s">
        <v>266</v>
      </c>
      <c r="E249" s="10"/>
      <c r="F249" s="12">
        <f t="shared" ref="F249:K249" si="120">F250</f>
        <v>99540548.060000002</v>
      </c>
      <c r="G249" s="12">
        <f t="shared" si="120"/>
        <v>0</v>
      </c>
      <c r="H249" s="12">
        <f t="shared" si="120"/>
        <v>0</v>
      </c>
      <c r="I249" s="12">
        <f t="shared" si="120"/>
        <v>0</v>
      </c>
      <c r="J249" s="12">
        <f t="shared" si="120"/>
        <v>99540548.060000002</v>
      </c>
      <c r="K249" s="12">
        <f t="shared" si="120"/>
        <v>0</v>
      </c>
      <c r="L249" s="13"/>
    </row>
    <row r="250" spans="1:13" ht="38.25" x14ac:dyDescent="0.25">
      <c r="A250" s="15" t="s">
        <v>26</v>
      </c>
      <c r="B250" s="10" t="s">
        <v>57</v>
      </c>
      <c r="C250" s="10" t="s">
        <v>187</v>
      </c>
      <c r="D250" s="10" t="s">
        <v>266</v>
      </c>
      <c r="E250" s="10" t="s">
        <v>27</v>
      </c>
      <c r="F250" s="12">
        <f>'[1]9.ведомства'!G1171</f>
        <v>99540548.060000002</v>
      </c>
      <c r="G250" s="12">
        <f>'[1]9.ведомства'!H1171</f>
        <v>0</v>
      </c>
      <c r="H250" s="12">
        <f>'[1]9.ведомства'!I1171</f>
        <v>0</v>
      </c>
      <c r="I250" s="12">
        <f>'[1]9.ведомства'!J1171</f>
        <v>0</v>
      </c>
      <c r="J250" s="12">
        <f>'[1]9.ведомства'!K1171</f>
        <v>99540548.060000002</v>
      </c>
      <c r="K250" s="12">
        <f>'[1]9.ведомства'!L1171</f>
        <v>0</v>
      </c>
      <c r="L250" s="13"/>
    </row>
    <row r="251" spans="1:13" ht="63.75" x14ac:dyDescent="0.25">
      <c r="A251" s="15" t="s">
        <v>267</v>
      </c>
      <c r="B251" s="10" t="s">
        <v>57</v>
      </c>
      <c r="C251" s="10" t="s">
        <v>187</v>
      </c>
      <c r="D251" s="10" t="s">
        <v>268</v>
      </c>
      <c r="E251" s="10"/>
      <c r="F251" s="12">
        <f t="shared" ref="F251:K251" si="121">F252</f>
        <v>7219675.8200000003</v>
      </c>
      <c r="G251" s="12">
        <f t="shared" si="121"/>
        <v>0</v>
      </c>
      <c r="H251" s="12">
        <f t="shared" si="121"/>
        <v>400000</v>
      </c>
      <c r="I251" s="12">
        <f t="shared" si="121"/>
        <v>0</v>
      </c>
      <c r="J251" s="12">
        <f t="shared" si="121"/>
        <v>7619675.8200000003</v>
      </c>
      <c r="K251" s="12">
        <f t="shared" si="121"/>
        <v>0</v>
      </c>
      <c r="L251" s="13"/>
    </row>
    <row r="252" spans="1:13" ht="38.25" x14ac:dyDescent="0.25">
      <c r="A252" s="15" t="s">
        <v>26</v>
      </c>
      <c r="B252" s="10" t="s">
        <v>57</v>
      </c>
      <c r="C252" s="10" t="s">
        <v>187</v>
      </c>
      <c r="D252" s="10" t="s">
        <v>268</v>
      </c>
      <c r="E252" s="10" t="s">
        <v>27</v>
      </c>
      <c r="F252" s="12">
        <f>'[1]9.ведомства'!G1173</f>
        <v>7219675.8200000003</v>
      </c>
      <c r="G252" s="12">
        <f>'[1]9.ведомства'!H1173</f>
        <v>0</v>
      </c>
      <c r="H252" s="12">
        <f>'[1]9.ведомства'!I1173</f>
        <v>400000</v>
      </c>
      <c r="I252" s="12">
        <f>'[1]9.ведомства'!J1173</f>
        <v>0</v>
      </c>
      <c r="J252" s="12">
        <f>'[1]9.ведомства'!K1173</f>
        <v>7619675.8200000003</v>
      </c>
      <c r="K252" s="12">
        <f>'[1]9.ведомства'!L1173</f>
        <v>0</v>
      </c>
      <c r="L252" s="13"/>
    </row>
    <row r="253" spans="1:13" ht="76.5" x14ac:dyDescent="0.25">
      <c r="A253" s="25" t="s">
        <v>269</v>
      </c>
      <c r="B253" s="10" t="s">
        <v>57</v>
      </c>
      <c r="C253" s="10" t="s">
        <v>187</v>
      </c>
      <c r="D253" s="10" t="s">
        <v>270</v>
      </c>
      <c r="E253" s="10"/>
      <c r="F253" s="12">
        <f t="shared" ref="F253:K253" si="122">SUM(F254:F255)</f>
        <v>9625753.4800000004</v>
      </c>
      <c r="G253" s="12">
        <f t="shared" si="122"/>
        <v>0</v>
      </c>
      <c r="H253" s="12">
        <f t="shared" si="122"/>
        <v>0</v>
      </c>
      <c r="I253" s="12">
        <f t="shared" si="122"/>
        <v>0</v>
      </c>
      <c r="J253" s="12">
        <f t="shared" si="122"/>
        <v>9625753.4800000004</v>
      </c>
      <c r="K253" s="12">
        <f t="shared" si="122"/>
        <v>0</v>
      </c>
      <c r="L253" s="13"/>
    </row>
    <row r="254" spans="1:13" ht="38.25" x14ac:dyDescent="0.25">
      <c r="A254" s="15" t="s">
        <v>26</v>
      </c>
      <c r="B254" s="10" t="s">
        <v>57</v>
      </c>
      <c r="C254" s="10" t="s">
        <v>187</v>
      </c>
      <c r="D254" s="10" t="s">
        <v>270</v>
      </c>
      <c r="E254" s="10" t="s">
        <v>27</v>
      </c>
      <c r="F254" s="12">
        <f>'[1]9.ведомства'!G1175</f>
        <v>124000</v>
      </c>
      <c r="G254" s="12">
        <f>'[1]9.ведомства'!H1175</f>
        <v>0</v>
      </c>
      <c r="H254" s="12">
        <f>'[1]9.ведомства'!I1175</f>
        <v>0</v>
      </c>
      <c r="I254" s="12">
        <f>'[1]9.ведомства'!J1175</f>
        <v>0</v>
      </c>
      <c r="J254" s="12">
        <f>'[1]9.ведомства'!K1175</f>
        <v>124000</v>
      </c>
      <c r="K254" s="12">
        <f>'[1]9.ведомства'!L1175</f>
        <v>0</v>
      </c>
      <c r="L254" s="13"/>
    </row>
    <row r="255" spans="1:13" ht="38.25" x14ac:dyDescent="0.25">
      <c r="A255" s="15" t="s">
        <v>257</v>
      </c>
      <c r="B255" s="10" t="s">
        <v>57</v>
      </c>
      <c r="C255" s="10" t="s">
        <v>187</v>
      </c>
      <c r="D255" s="10" t="s">
        <v>270</v>
      </c>
      <c r="E255" s="10" t="s">
        <v>258</v>
      </c>
      <c r="F255" s="12">
        <f>'[1]9.ведомства'!G1176</f>
        <v>9501753.4800000004</v>
      </c>
      <c r="G255" s="12">
        <f>'[1]9.ведомства'!H1176</f>
        <v>0</v>
      </c>
      <c r="H255" s="12">
        <f>'[1]9.ведомства'!I1176</f>
        <v>0</v>
      </c>
      <c r="I255" s="12">
        <f>'[1]9.ведомства'!J1176</f>
        <v>0</v>
      </c>
      <c r="J255" s="12">
        <f>'[1]9.ведомства'!K1176</f>
        <v>9501753.4800000004</v>
      </c>
      <c r="K255" s="12">
        <f>'[1]9.ведомства'!L1176</f>
        <v>0</v>
      </c>
      <c r="L255" s="13"/>
    </row>
    <row r="256" spans="1:13" ht="76.5" x14ac:dyDescent="0.25">
      <c r="A256" s="15" t="s">
        <v>271</v>
      </c>
      <c r="B256" s="10" t="s">
        <v>57</v>
      </c>
      <c r="C256" s="10" t="s">
        <v>187</v>
      </c>
      <c r="D256" s="10" t="s">
        <v>272</v>
      </c>
      <c r="E256" s="10"/>
      <c r="F256" s="12">
        <f>F257</f>
        <v>9976112.7100000009</v>
      </c>
      <c r="G256" s="12">
        <f t="shared" ref="G256:K256" si="123">G257</f>
        <v>0</v>
      </c>
      <c r="H256" s="12">
        <f t="shared" si="123"/>
        <v>0</v>
      </c>
      <c r="I256" s="12">
        <f t="shared" si="123"/>
        <v>0</v>
      </c>
      <c r="J256" s="12">
        <f t="shared" si="123"/>
        <v>9976112.7100000009</v>
      </c>
      <c r="K256" s="12">
        <f t="shared" si="123"/>
        <v>0</v>
      </c>
      <c r="L256" s="13"/>
    </row>
    <row r="257" spans="1:12" ht="38.25" x14ac:dyDescent="0.25">
      <c r="A257" s="15" t="s">
        <v>26</v>
      </c>
      <c r="B257" s="10" t="s">
        <v>57</v>
      </c>
      <c r="C257" s="10" t="s">
        <v>187</v>
      </c>
      <c r="D257" s="10" t="s">
        <v>272</v>
      </c>
      <c r="E257" s="10" t="s">
        <v>27</v>
      </c>
      <c r="F257" s="12">
        <f>'[1]9.ведомства'!G1180</f>
        <v>9976112.7100000009</v>
      </c>
      <c r="G257" s="12">
        <f>'[1]9.ведомства'!H1180</f>
        <v>0</v>
      </c>
      <c r="H257" s="12">
        <f>'[1]9.ведомства'!I1180</f>
        <v>0</v>
      </c>
      <c r="I257" s="12">
        <f>'[1]9.ведомства'!J1180</f>
        <v>0</v>
      </c>
      <c r="J257" s="12">
        <f>'[1]9.ведомства'!K1180</f>
        <v>9976112.7100000009</v>
      </c>
      <c r="K257" s="12">
        <f>'[1]9.ведомства'!L1180</f>
        <v>0</v>
      </c>
      <c r="L257" s="13"/>
    </row>
    <row r="258" spans="1:12" ht="72" x14ac:dyDescent="0.25">
      <c r="A258" s="32" t="s">
        <v>273</v>
      </c>
      <c r="B258" s="10" t="s">
        <v>57</v>
      </c>
      <c r="C258" s="10" t="s">
        <v>187</v>
      </c>
      <c r="D258" s="10" t="s">
        <v>274</v>
      </c>
      <c r="E258" s="10"/>
      <c r="F258" s="12">
        <f t="shared" ref="F258:K258" si="124">F259</f>
        <v>838349.5</v>
      </c>
      <c r="G258" s="12">
        <f t="shared" si="124"/>
        <v>0</v>
      </c>
      <c r="H258" s="12">
        <f t="shared" si="124"/>
        <v>0</v>
      </c>
      <c r="I258" s="12">
        <f t="shared" si="124"/>
        <v>0</v>
      </c>
      <c r="J258" s="12">
        <f t="shared" si="124"/>
        <v>838349.5</v>
      </c>
      <c r="K258" s="12">
        <f t="shared" si="124"/>
        <v>0</v>
      </c>
      <c r="L258" s="13"/>
    </row>
    <row r="259" spans="1:12" ht="38.25" x14ac:dyDescent="0.25">
      <c r="A259" s="15" t="s">
        <v>257</v>
      </c>
      <c r="B259" s="10" t="s">
        <v>57</v>
      </c>
      <c r="C259" s="10" t="s">
        <v>187</v>
      </c>
      <c r="D259" s="10" t="s">
        <v>274</v>
      </c>
      <c r="E259" s="10" t="s">
        <v>258</v>
      </c>
      <c r="F259" s="12">
        <f>'[1]9.ведомства'!G1182</f>
        <v>838349.5</v>
      </c>
      <c r="G259" s="12">
        <f>'[1]9.ведомства'!H1182</f>
        <v>0</v>
      </c>
      <c r="H259" s="12">
        <f>'[1]9.ведомства'!I1182</f>
        <v>0</v>
      </c>
      <c r="I259" s="12">
        <f>'[1]9.ведомства'!J1182</f>
        <v>0</v>
      </c>
      <c r="J259" s="12">
        <f>'[1]9.ведомства'!K1182</f>
        <v>838349.5</v>
      </c>
      <c r="K259" s="12">
        <f>'[1]9.ведомства'!L1182</f>
        <v>0</v>
      </c>
      <c r="L259" s="13"/>
    </row>
    <row r="260" spans="1:12" ht="51" x14ac:dyDescent="0.25">
      <c r="A260" s="15" t="s">
        <v>275</v>
      </c>
      <c r="B260" s="10" t="s">
        <v>57</v>
      </c>
      <c r="C260" s="10" t="s">
        <v>187</v>
      </c>
      <c r="D260" s="10" t="s">
        <v>276</v>
      </c>
      <c r="E260" s="10"/>
      <c r="F260" s="12">
        <f>F261</f>
        <v>7423118.6100000003</v>
      </c>
      <c r="G260" s="12">
        <f t="shared" ref="G260:K262" si="125">G261</f>
        <v>0</v>
      </c>
      <c r="H260" s="12">
        <f t="shared" si="125"/>
        <v>0</v>
      </c>
      <c r="I260" s="12">
        <f t="shared" si="125"/>
        <v>0</v>
      </c>
      <c r="J260" s="12">
        <f t="shared" si="125"/>
        <v>7423118.6100000003</v>
      </c>
      <c r="K260" s="12">
        <f t="shared" si="125"/>
        <v>0</v>
      </c>
      <c r="L260" s="13"/>
    </row>
    <row r="261" spans="1:12" ht="51" x14ac:dyDescent="0.25">
      <c r="A261" s="15" t="s">
        <v>253</v>
      </c>
      <c r="B261" s="10" t="s">
        <v>57</v>
      </c>
      <c r="C261" s="10" t="s">
        <v>187</v>
      </c>
      <c r="D261" s="10" t="s">
        <v>277</v>
      </c>
      <c r="E261" s="10"/>
      <c r="F261" s="12">
        <f>F262</f>
        <v>7423118.6100000003</v>
      </c>
      <c r="G261" s="12">
        <f t="shared" si="125"/>
        <v>0</v>
      </c>
      <c r="H261" s="12">
        <f t="shared" si="125"/>
        <v>0</v>
      </c>
      <c r="I261" s="12">
        <f t="shared" si="125"/>
        <v>0</v>
      </c>
      <c r="J261" s="12">
        <f t="shared" si="125"/>
        <v>7423118.6100000003</v>
      </c>
      <c r="K261" s="12">
        <f t="shared" si="125"/>
        <v>0</v>
      </c>
      <c r="L261" s="13"/>
    </row>
    <row r="262" spans="1:12" ht="25.5" x14ac:dyDescent="0.25">
      <c r="A262" s="24" t="s">
        <v>278</v>
      </c>
      <c r="B262" s="10" t="s">
        <v>57</v>
      </c>
      <c r="C262" s="10" t="s">
        <v>187</v>
      </c>
      <c r="D262" s="10" t="s">
        <v>279</v>
      </c>
      <c r="E262" s="10"/>
      <c r="F262" s="12">
        <f>F263</f>
        <v>7423118.6100000003</v>
      </c>
      <c r="G262" s="12">
        <f t="shared" si="125"/>
        <v>0</v>
      </c>
      <c r="H262" s="12">
        <f t="shared" si="125"/>
        <v>0</v>
      </c>
      <c r="I262" s="12">
        <f t="shared" si="125"/>
        <v>0</v>
      </c>
      <c r="J262" s="12">
        <f t="shared" si="125"/>
        <v>7423118.6100000003</v>
      </c>
      <c r="K262" s="12">
        <f t="shared" si="125"/>
        <v>0</v>
      </c>
      <c r="L262" s="13"/>
    </row>
    <row r="263" spans="1:12" ht="38.25" x14ac:dyDescent="0.25">
      <c r="A263" s="15" t="s">
        <v>26</v>
      </c>
      <c r="B263" s="10" t="s">
        <v>57</v>
      </c>
      <c r="C263" s="10" t="s">
        <v>187</v>
      </c>
      <c r="D263" s="10" t="s">
        <v>279</v>
      </c>
      <c r="E263" s="10" t="s">
        <v>27</v>
      </c>
      <c r="F263" s="12">
        <f>'[1]9.ведомства'!G1186</f>
        <v>7423118.6100000003</v>
      </c>
      <c r="G263" s="12">
        <f>'[1]9.ведомства'!H1186</f>
        <v>0</v>
      </c>
      <c r="H263" s="12">
        <f>'[1]9.ведомства'!I1186</f>
        <v>0</v>
      </c>
      <c r="I263" s="12">
        <f>'[1]9.ведомства'!J1186</f>
        <v>0</v>
      </c>
      <c r="J263" s="12">
        <f>'[1]9.ведомства'!K1186</f>
        <v>7423118.6100000003</v>
      </c>
      <c r="K263" s="12">
        <f>'[1]9.ведомства'!L1186</f>
        <v>0</v>
      </c>
      <c r="L263" s="13"/>
    </row>
    <row r="264" spans="1:12" x14ac:dyDescent="0.25">
      <c r="A264" s="14" t="s">
        <v>17</v>
      </c>
      <c r="B264" s="10" t="s">
        <v>57</v>
      </c>
      <c r="C264" s="10" t="s">
        <v>187</v>
      </c>
      <c r="D264" s="33" t="s">
        <v>18</v>
      </c>
      <c r="E264" s="10"/>
      <c r="F264" s="12">
        <f>F265</f>
        <v>76309</v>
      </c>
      <c r="G264" s="12">
        <f t="shared" ref="G264:K265" si="126">G265</f>
        <v>0</v>
      </c>
      <c r="H264" s="12">
        <f t="shared" si="126"/>
        <v>5056970.7699999996</v>
      </c>
      <c r="I264" s="12">
        <f t="shared" si="126"/>
        <v>0</v>
      </c>
      <c r="J264" s="12">
        <f t="shared" si="126"/>
        <v>5133279.7699999996</v>
      </c>
      <c r="K264" s="12">
        <f t="shared" si="126"/>
        <v>0</v>
      </c>
      <c r="L264" s="13"/>
    </row>
    <row r="265" spans="1:12" ht="25.5" x14ac:dyDescent="0.25">
      <c r="A265" s="16" t="s">
        <v>188</v>
      </c>
      <c r="B265" s="10" t="s">
        <v>57</v>
      </c>
      <c r="C265" s="10" t="s">
        <v>187</v>
      </c>
      <c r="D265" s="33" t="s">
        <v>189</v>
      </c>
      <c r="E265" s="10"/>
      <c r="F265" s="12">
        <f>F266</f>
        <v>76309</v>
      </c>
      <c r="G265" s="12">
        <f t="shared" si="126"/>
        <v>0</v>
      </c>
      <c r="H265" s="12">
        <f t="shared" si="126"/>
        <v>5056970.7699999996</v>
      </c>
      <c r="I265" s="12">
        <f t="shared" si="126"/>
        <v>0</v>
      </c>
      <c r="J265" s="12">
        <f t="shared" si="126"/>
        <v>5133279.7699999996</v>
      </c>
      <c r="K265" s="12">
        <f t="shared" si="126"/>
        <v>0</v>
      </c>
      <c r="L265" s="13"/>
    </row>
    <row r="266" spans="1:12" ht="38.25" x14ac:dyDescent="0.25">
      <c r="A266" s="24" t="s">
        <v>155</v>
      </c>
      <c r="B266" s="10" t="s">
        <v>57</v>
      </c>
      <c r="C266" s="10" t="s">
        <v>187</v>
      </c>
      <c r="D266" s="23" t="s">
        <v>280</v>
      </c>
      <c r="E266" s="10"/>
      <c r="F266" s="12">
        <f>F268+F267</f>
        <v>76309</v>
      </c>
      <c r="G266" s="12">
        <f t="shared" ref="G266:K266" si="127">G268+G267</f>
        <v>0</v>
      </c>
      <c r="H266" s="12">
        <f t="shared" si="127"/>
        <v>5056970.7699999996</v>
      </c>
      <c r="I266" s="12">
        <f t="shared" si="127"/>
        <v>0</v>
      </c>
      <c r="J266" s="12">
        <f t="shared" si="127"/>
        <v>5133279.7699999996</v>
      </c>
      <c r="K266" s="12">
        <f t="shared" si="127"/>
        <v>0</v>
      </c>
      <c r="L266" s="13"/>
    </row>
    <row r="267" spans="1:12" ht="38.25" x14ac:dyDescent="0.25">
      <c r="A267" s="15" t="s">
        <v>26</v>
      </c>
      <c r="B267" s="10" t="s">
        <v>57</v>
      </c>
      <c r="C267" s="10" t="s">
        <v>187</v>
      </c>
      <c r="D267" s="23" t="s">
        <v>280</v>
      </c>
      <c r="E267" s="10" t="s">
        <v>27</v>
      </c>
      <c r="F267" s="12">
        <f>'[1]9.ведомства'!G1190</f>
        <v>0</v>
      </c>
      <c r="G267" s="12">
        <f>'[1]9.ведомства'!H1190</f>
        <v>0</v>
      </c>
      <c r="H267" s="12">
        <f>'[1]9.ведомства'!I1190</f>
        <v>3116349.73</v>
      </c>
      <c r="I267" s="12">
        <f>'[1]9.ведомства'!J1190</f>
        <v>0</v>
      </c>
      <c r="J267" s="12">
        <f>'[1]9.ведомства'!K1190</f>
        <v>3116349.73</v>
      </c>
      <c r="K267" s="12">
        <f>'[1]9.ведомства'!L1190</f>
        <v>0</v>
      </c>
      <c r="L267" s="13"/>
    </row>
    <row r="268" spans="1:12" x14ac:dyDescent="0.25">
      <c r="A268" s="24" t="s">
        <v>63</v>
      </c>
      <c r="B268" s="10" t="s">
        <v>57</v>
      </c>
      <c r="C268" s="10" t="s">
        <v>187</v>
      </c>
      <c r="D268" s="23" t="s">
        <v>280</v>
      </c>
      <c r="E268" s="10" t="s">
        <v>92</v>
      </c>
      <c r="F268" s="12">
        <f>'[1]9.ведомства'!G1191</f>
        <v>76309</v>
      </c>
      <c r="G268" s="12">
        <f>'[1]9.ведомства'!H1191</f>
        <v>0</v>
      </c>
      <c r="H268" s="12">
        <f>'[1]9.ведомства'!I1191</f>
        <v>1940621.04</v>
      </c>
      <c r="I268" s="12">
        <f>'[1]9.ведомства'!J1191</f>
        <v>0</v>
      </c>
      <c r="J268" s="12">
        <f>'[1]9.ведомства'!K1191</f>
        <v>2016930.04</v>
      </c>
      <c r="K268" s="12">
        <f>'[1]9.ведомства'!L1191</f>
        <v>0</v>
      </c>
      <c r="L268" s="13"/>
    </row>
    <row r="269" spans="1:12" x14ac:dyDescent="0.25">
      <c r="A269" s="15" t="s">
        <v>281</v>
      </c>
      <c r="B269" s="10" t="s">
        <v>57</v>
      </c>
      <c r="C269" s="10" t="s">
        <v>282</v>
      </c>
      <c r="D269" s="10"/>
      <c r="E269" s="11"/>
      <c r="F269" s="12">
        <f t="shared" ref="F269:K269" si="128">F270+F277</f>
        <v>25022951.069999997</v>
      </c>
      <c r="G269" s="12">
        <f t="shared" si="128"/>
        <v>2943.58</v>
      </c>
      <c r="H269" s="12">
        <f t="shared" si="128"/>
        <v>0</v>
      </c>
      <c r="I269" s="12">
        <f t="shared" si="128"/>
        <v>0</v>
      </c>
      <c r="J269" s="12">
        <f t="shared" si="128"/>
        <v>25022951.069999997</v>
      </c>
      <c r="K269" s="12">
        <f t="shared" si="128"/>
        <v>2943.58</v>
      </c>
      <c r="L269" s="13"/>
    </row>
    <row r="270" spans="1:12" ht="38.25" x14ac:dyDescent="0.25">
      <c r="A270" s="15" t="s">
        <v>283</v>
      </c>
      <c r="B270" s="10" t="s">
        <v>57</v>
      </c>
      <c r="C270" s="10" t="s">
        <v>282</v>
      </c>
      <c r="D270" s="10" t="s">
        <v>33</v>
      </c>
      <c r="E270" s="11"/>
      <c r="F270" s="12">
        <f>F271</f>
        <v>4621</v>
      </c>
      <c r="G270" s="12">
        <f t="shared" ref="G270:K271" si="129">G271</f>
        <v>2943.58</v>
      </c>
      <c r="H270" s="12">
        <f t="shared" si="129"/>
        <v>0</v>
      </c>
      <c r="I270" s="12">
        <f t="shared" si="129"/>
        <v>0</v>
      </c>
      <c r="J270" s="12">
        <f t="shared" si="129"/>
        <v>4621</v>
      </c>
      <c r="K270" s="12">
        <f t="shared" si="129"/>
        <v>2943.58</v>
      </c>
      <c r="L270" s="13"/>
    </row>
    <row r="271" spans="1:12" ht="51" x14ac:dyDescent="0.25">
      <c r="A271" s="15" t="s">
        <v>284</v>
      </c>
      <c r="B271" s="10" t="s">
        <v>57</v>
      </c>
      <c r="C271" s="10" t="s">
        <v>282</v>
      </c>
      <c r="D271" s="10" t="s">
        <v>132</v>
      </c>
      <c r="E271" s="11"/>
      <c r="F271" s="12">
        <f>F272</f>
        <v>4621</v>
      </c>
      <c r="G271" s="12">
        <f t="shared" si="129"/>
        <v>2943.58</v>
      </c>
      <c r="H271" s="12">
        <f t="shared" si="129"/>
        <v>0</v>
      </c>
      <c r="I271" s="12">
        <f t="shared" si="129"/>
        <v>0</v>
      </c>
      <c r="J271" s="12">
        <f t="shared" si="129"/>
        <v>4621</v>
      </c>
      <c r="K271" s="12">
        <f t="shared" si="129"/>
        <v>2943.58</v>
      </c>
      <c r="L271" s="13"/>
    </row>
    <row r="272" spans="1:12" ht="51" x14ac:dyDescent="0.25">
      <c r="A272" s="15" t="s">
        <v>285</v>
      </c>
      <c r="B272" s="10" t="s">
        <v>57</v>
      </c>
      <c r="C272" s="10" t="s">
        <v>282</v>
      </c>
      <c r="D272" s="10" t="s">
        <v>286</v>
      </c>
      <c r="E272" s="11"/>
      <c r="F272" s="12">
        <f t="shared" ref="F272:K272" si="130">F273+F275</f>
        <v>4621</v>
      </c>
      <c r="G272" s="12">
        <f t="shared" si="130"/>
        <v>2943.58</v>
      </c>
      <c r="H272" s="12">
        <f t="shared" si="130"/>
        <v>0</v>
      </c>
      <c r="I272" s="12">
        <f t="shared" si="130"/>
        <v>0</v>
      </c>
      <c r="J272" s="12">
        <f t="shared" si="130"/>
        <v>4621</v>
      </c>
      <c r="K272" s="12">
        <f t="shared" si="130"/>
        <v>2943.58</v>
      </c>
      <c r="L272" s="13"/>
    </row>
    <row r="273" spans="1:12" ht="51" x14ac:dyDescent="0.25">
      <c r="A273" s="15" t="s">
        <v>287</v>
      </c>
      <c r="B273" s="10" t="s">
        <v>57</v>
      </c>
      <c r="C273" s="10" t="s">
        <v>282</v>
      </c>
      <c r="D273" s="10" t="s">
        <v>288</v>
      </c>
      <c r="E273" s="11"/>
      <c r="F273" s="12">
        <f t="shared" ref="F273:K273" si="131">F274</f>
        <v>2943.58</v>
      </c>
      <c r="G273" s="12">
        <f t="shared" si="131"/>
        <v>2943.58</v>
      </c>
      <c r="H273" s="12">
        <f t="shared" si="131"/>
        <v>0</v>
      </c>
      <c r="I273" s="12">
        <f t="shared" si="131"/>
        <v>0</v>
      </c>
      <c r="J273" s="12">
        <f t="shared" si="131"/>
        <v>2943.58</v>
      </c>
      <c r="K273" s="12">
        <f t="shared" si="131"/>
        <v>2943.58</v>
      </c>
      <c r="L273" s="13"/>
    </row>
    <row r="274" spans="1:12" ht="38.25" x14ac:dyDescent="0.25">
      <c r="A274" s="15" t="s">
        <v>26</v>
      </c>
      <c r="B274" s="10" t="s">
        <v>57</v>
      </c>
      <c r="C274" s="10" t="s">
        <v>282</v>
      </c>
      <c r="D274" s="10" t="s">
        <v>288</v>
      </c>
      <c r="E274" s="11">
        <v>200</v>
      </c>
      <c r="F274" s="12">
        <f>'[1]9.ведомства'!G185</f>
        <v>2943.58</v>
      </c>
      <c r="G274" s="12">
        <f>'[1]9.ведомства'!H185</f>
        <v>2943.58</v>
      </c>
      <c r="H274" s="12">
        <f>'[1]9.ведомства'!I185</f>
        <v>0</v>
      </c>
      <c r="I274" s="12">
        <f>'[1]9.ведомства'!J185</f>
        <v>0</v>
      </c>
      <c r="J274" s="12">
        <f>'[1]9.ведомства'!K185</f>
        <v>2943.58</v>
      </c>
      <c r="K274" s="12">
        <f>'[1]9.ведомства'!L185</f>
        <v>2943.58</v>
      </c>
      <c r="L274" s="13"/>
    </row>
    <row r="275" spans="1:12" ht="51" x14ac:dyDescent="0.25">
      <c r="A275" s="15" t="s">
        <v>289</v>
      </c>
      <c r="B275" s="10" t="s">
        <v>57</v>
      </c>
      <c r="C275" s="10" t="s">
        <v>282</v>
      </c>
      <c r="D275" s="11" t="s">
        <v>290</v>
      </c>
      <c r="E275" s="11"/>
      <c r="F275" s="12">
        <f t="shared" ref="F275:K275" si="132">F276</f>
        <v>1677.42</v>
      </c>
      <c r="G275" s="12">
        <f t="shared" si="132"/>
        <v>0</v>
      </c>
      <c r="H275" s="12">
        <f t="shared" si="132"/>
        <v>0</v>
      </c>
      <c r="I275" s="12">
        <f t="shared" si="132"/>
        <v>0</v>
      </c>
      <c r="J275" s="12">
        <f t="shared" si="132"/>
        <v>1677.42</v>
      </c>
      <c r="K275" s="12">
        <f t="shared" si="132"/>
        <v>0</v>
      </c>
      <c r="L275" s="13"/>
    </row>
    <row r="276" spans="1:12" ht="38.25" x14ac:dyDescent="0.25">
      <c r="A276" s="15" t="s">
        <v>26</v>
      </c>
      <c r="B276" s="10" t="s">
        <v>57</v>
      </c>
      <c r="C276" s="10" t="s">
        <v>282</v>
      </c>
      <c r="D276" s="11" t="s">
        <v>290</v>
      </c>
      <c r="E276" s="11">
        <v>200</v>
      </c>
      <c r="F276" s="12">
        <f>'[1]9.ведомства'!G187</f>
        <v>1677.42</v>
      </c>
      <c r="G276" s="12">
        <f>'[1]9.ведомства'!H187</f>
        <v>0</v>
      </c>
      <c r="H276" s="12">
        <f>'[1]9.ведомства'!I187</f>
        <v>0</v>
      </c>
      <c r="I276" s="12">
        <f>'[1]9.ведомства'!J187</f>
        <v>0</v>
      </c>
      <c r="J276" s="12">
        <f>'[1]9.ведомства'!K187</f>
        <v>1677.42</v>
      </c>
      <c r="K276" s="12">
        <f>'[1]9.ведомства'!L187</f>
        <v>0</v>
      </c>
      <c r="L276" s="13"/>
    </row>
    <row r="277" spans="1:12" x14ac:dyDescent="0.25">
      <c r="A277" s="15" t="s">
        <v>17</v>
      </c>
      <c r="B277" s="10" t="s">
        <v>57</v>
      </c>
      <c r="C277" s="10" t="s">
        <v>282</v>
      </c>
      <c r="D277" s="11">
        <v>9000000000</v>
      </c>
      <c r="E277" s="11"/>
      <c r="F277" s="12">
        <f t="shared" ref="F277:K277" si="133">F278</f>
        <v>25018330.069999997</v>
      </c>
      <c r="G277" s="12">
        <f t="shared" si="133"/>
        <v>0</v>
      </c>
      <c r="H277" s="12">
        <f t="shared" si="133"/>
        <v>0</v>
      </c>
      <c r="I277" s="12">
        <f t="shared" si="133"/>
        <v>0</v>
      </c>
      <c r="J277" s="12">
        <f t="shared" si="133"/>
        <v>25018330.069999997</v>
      </c>
      <c r="K277" s="12">
        <f t="shared" si="133"/>
        <v>0</v>
      </c>
      <c r="L277" s="13"/>
    </row>
    <row r="278" spans="1:12" ht="38.25" x14ac:dyDescent="0.25">
      <c r="A278" s="16" t="s">
        <v>162</v>
      </c>
      <c r="B278" s="10" t="s">
        <v>57</v>
      </c>
      <c r="C278" s="10" t="s">
        <v>282</v>
      </c>
      <c r="D278" s="10" t="s">
        <v>163</v>
      </c>
      <c r="E278" s="10"/>
      <c r="F278" s="12">
        <f>F279+F281+F289+F283+F285+F287+F291</f>
        <v>25018330.069999997</v>
      </c>
      <c r="G278" s="12">
        <f t="shared" ref="G278:K278" si="134">G279+G281+G289+G283+G285+G287+G291</f>
        <v>0</v>
      </c>
      <c r="H278" s="12">
        <f t="shared" si="134"/>
        <v>0</v>
      </c>
      <c r="I278" s="12">
        <f t="shared" si="134"/>
        <v>0</v>
      </c>
      <c r="J278" s="12">
        <f t="shared" si="134"/>
        <v>25018330.069999997</v>
      </c>
      <c r="K278" s="12">
        <f t="shared" si="134"/>
        <v>0</v>
      </c>
      <c r="L278" s="13"/>
    </row>
    <row r="279" spans="1:12" ht="63.75" x14ac:dyDescent="0.25">
      <c r="A279" s="15" t="s">
        <v>28</v>
      </c>
      <c r="B279" s="10" t="s">
        <v>57</v>
      </c>
      <c r="C279" s="10" t="s">
        <v>282</v>
      </c>
      <c r="D279" s="10" t="s">
        <v>164</v>
      </c>
      <c r="E279" s="10"/>
      <c r="F279" s="12">
        <f t="shared" ref="F279:K279" si="135">F280</f>
        <v>750000</v>
      </c>
      <c r="G279" s="12">
        <f t="shared" si="135"/>
        <v>0</v>
      </c>
      <c r="H279" s="12">
        <f t="shared" si="135"/>
        <v>0</v>
      </c>
      <c r="I279" s="12">
        <f t="shared" si="135"/>
        <v>0</v>
      </c>
      <c r="J279" s="12">
        <f t="shared" si="135"/>
        <v>750000</v>
      </c>
      <c r="K279" s="12">
        <f t="shared" si="135"/>
        <v>0</v>
      </c>
      <c r="L279" s="13"/>
    </row>
    <row r="280" spans="1:12" ht="38.25" x14ac:dyDescent="0.25">
      <c r="A280" s="15" t="s">
        <v>108</v>
      </c>
      <c r="B280" s="10" t="s">
        <v>57</v>
      </c>
      <c r="C280" s="10" t="s">
        <v>282</v>
      </c>
      <c r="D280" s="10" t="s">
        <v>164</v>
      </c>
      <c r="E280" s="10" t="s">
        <v>291</v>
      </c>
      <c r="F280" s="12">
        <f>'[1]9.ведомства'!G191</f>
        <v>750000</v>
      </c>
      <c r="G280" s="12">
        <f>'[1]9.ведомства'!H191</f>
        <v>0</v>
      </c>
      <c r="H280" s="12">
        <f>'[1]9.ведомства'!I191</f>
        <v>0</v>
      </c>
      <c r="I280" s="12">
        <f>'[1]9.ведомства'!J191</f>
        <v>0</v>
      </c>
      <c r="J280" s="12">
        <f>'[1]9.ведомства'!K191</f>
        <v>750000</v>
      </c>
      <c r="K280" s="12">
        <f>'[1]9.ведомства'!L191</f>
        <v>0</v>
      </c>
      <c r="L280" s="13"/>
    </row>
    <row r="281" spans="1:12" ht="38.25" x14ac:dyDescent="0.25">
      <c r="A281" s="25" t="s">
        <v>166</v>
      </c>
      <c r="B281" s="10" t="s">
        <v>57</v>
      </c>
      <c r="C281" s="10" t="s">
        <v>282</v>
      </c>
      <c r="D281" s="10" t="s">
        <v>167</v>
      </c>
      <c r="E281" s="11"/>
      <c r="F281" s="12">
        <f t="shared" ref="F281:K281" si="136">F282</f>
        <v>21132217.539999999</v>
      </c>
      <c r="G281" s="12">
        <f t="shared" si="136"/>
        <v>0</v>
      </c>
      <c r="H281" s="12">
        <f t="shared" si="136"/>
        <v>0</v>
      </c>
      <c r="I281" s="12">
        <f t="shared" si="136"/>
        <v>0</v>
      </c>
      <c r="J281" s="12">
        <f t="shared" si="136"/>
        <v>21132217.539999999</v>
      </c>
      <c r="K281" s="12">
        <f t="shared" si="136"/>
        <v>0</v>
      </c>
      <c r="L281" s="13"/>
    </row>
    <row r="282" spans="1:12" ht="38.25" x14ac:dyDescent="0.25">
      <c r="A282" s="15" t="s">
        <v>108</v>
      </c>
      <c r="B282" s="10" t="s">
        <v>57</v>
      </c>
      <c r="C282" s="10" t="s">
        <v>282</v>
      </c>
      <c r="D282" s="10" t="s">
        <v>167</v>
      </c>
      <c r="E282" s="11">
        <v>600</v>
      </c>
      <c r="F282" s="12">
        <f>'[1]9.ведомства'!G195</f>
        <v>21132217.539999999</v>
      </c>
      <c r="G282" s="12">
        <f>'[1]9.ведомства'!H195</f>
        <v>0</v>
      </c>
      <c r="H282" s="12">
        <f>'[1]9.ведомства'!I195</f>
        <v>0</v>
      </c>
      <c r="I282" s="12">
        <f>'[1]9.ведомства'!J195</f>
        <v>0</v>
      </c>
      <c r="J282" s="12">
        <f>'[1]9.ведомства'!K195</f>
        <v>21132217.539999999</v>
      </c>
      <c r="K282" s="12">
        <f>'[1]9.ведомства'!L195</f>
        <v>0</v>
      </c>
      <c r="L282" s="13"/>
    </row>
    <row r="283" spans="1:12" ht="38.25" x14ac:dyDescent="0.25">
      <c r="A283" s="25" t="s">
        <v>168</v>
      </c>
      <c r="B283" s="10" t="s">
        <v>57</v>
      </c>
      <c r="C283" s="10" t="s">
        <v>282</v>
      </c>
      <c r="D283" s="10" t="s">
        <v>169</v>
      </c>
      <c r="E283" s="11"/>
      <c r="F283" s="12">
        <f>F284</f>
        <v>307921.68</v>
      </c>
      <c r="G283" s="12">
        <f t="shared" ref="G283:K283" si="137">G284</f>
        <v>0</v>
      </c>
      <c r="H283" s="12">
        <f t="shared" si="137"/>
        <v>0</v>
      </c>
      <c r="I283" s="12">
        <f t="shared" si="137"/>
        <v>0</v>
      </c>
      <c r="J283" s="12">
        <f t="shared" si="137"/>
        <v>307921.68</v>
      </c>
      <c r="K283" s="12">
        <f t="shared" si="137"/>
        <v>0</v>
      </c>
      <c r="L283" s="13"/>
    </row>
    <row r="284" spans="1:12" ht="38.25" x14ac:dyDescent="0.25">
      <c r="A284" s="15" t="s">
        <v>108</v>
      </c>
      <c r="B284" s="10" t="s">
        <v>57</v>
      </c>
      <c r="C284" s="10" t="s">
        <v>282</v>
      </c>
      <c r="D284" s="10" t="s">
        <v>169</v>
      </c>
      <c r="E284" s="11">
        <v>600</v>
      </c>
      <c r="F284" s="12">
        <f>'[1]9.ведомства'!G197</f>
        <v>307921.68</v>
      </c>
      <c r="G284" s="12">
        <f>'[1]9.ведомства'!H197</f>
        <v>0</v>
      </c>
      <c r="H284" s="12">
        <f>'[1]9.ведомства'!I197</f>
        <v>0</v>
      </c>
      <c r="I284" s="12">
        <f>'[1]9.ведомства'!J197</f>
        <v>0</v>
      </c>
      <c r="J284" s="12">
        <f>'[1]9.ведомства'!K197</f>
        <v>307921.68</v>
      </c>
      <c r="K284" s="12">
        <f>'[1]9.ведомства'!L197</f>
        <v>0</v>
      </c>
      <c r="L284" s="13"/>
    </row>
    <row r="285" spans="1:12" ht="38.25" x14ac:dyDescent="0.25">
      <c r="A285" s="25" t="s">
        <v>170</v>
      </c>
      <c r="B285" s="10" t="s">
        <v>57</v>
      </c>
      <c r="C285" s="10" t="s">
        <v>282</v>
      </c>
      <c r="D285" s="10" t="s">
        <v>171</v>
      </c>
      <c r="E285" s="11"/>
      <c r="F285" s="12">
        <f>F286</f>
        <v>1366652.15</v>
      </c>
      <c r="G285" s="12">
        <f t="shared" ref="G285:K285" si="138">G286</f>
        <v>0</v>
      </c>
      <c r="H285" s="12">
        <f t="shared" si="138"/>
        <v>0</v>
      </c>
      <c r="I285" s="12">
        <f t="shared" si="138"/>
        <v>0</v>
      </c>
      <c r="J285" s="12">
        <f t="shared" si="138"/>
        <v>1366652.15</v>
      </c>
      <c r="K285" s="12">
        <f t="shared" si="138"/>
        <v>0</v>
      </c>
      <c r="L285" s="13"/>
    </row>
    <row r="286" spans="1:12" ht="38.25" x14ac:dyDescent="0.25">
      <c r="A286" s="15" t="s">
        <v>108</v>
      </c>
      <c r="B286" s="10" t="s">
        <v>57</v>
      </c>
      <c r="C286" s="10" t="s">
        <v>282</v>
      </c>
      <c r="D286" s="10" t="s">
        <v>171</v>
      </c>
      <c r="E286" s="11">
        <v>600</v>
      </c>
      <c r="F286" s="12">
        <f>'[1]9.ведомства'!G199</f>
        <v>1366652.15</v>
      </c>
      <c r="G286" s="12">
        <f>'[1]9.ведомства'!H199</f>
        <v>0</v>
      </c>
      <c r="H286" s="12">
        <f>'[1]9.ведомства'!I199</f>
        <v>0</v>
      </c>
      <c r="I286" s="12">
        <f>'[1]9.ведомства'!J199</f>
        <v>0</v>
      </c>
      <c r="J286" s="12">
        <f>'[1]9.ведомства'!K199</f>
        <v>1366652.15</v>
      </c>
      <c r="K286" s="12">
        <f>'[1]9.ведомства'!L199</f>
        <v>0</v>
      </c>
      <c r="L286" s="13"/>
    </row>
    <row r="287" spans="1:12" ht="38.25" x14ac:dyDescent="0.25">
      <c r="A287" s="25" t="s">
        <v>172</v>
      </c>
      <c r="B287" s="10" t="s">
        <v>57</v>
      </c>
      <c r="C287" s="10" t="s">
        <v>282</v>
      </c>
      <c r="D287" s="10" t="s">
        <v>173</v>
      </c>
      <c r="E287" s="11"/>
      <c r="F287" s="12">
        <f>F288</f>
        <v>1317785.7</v>
      </c>
      <c r="G287" s="12">
        <f t="shared" ref="G287:K287" si="139">G288</f>
        <v>0</v>
      </c>
      <c r="H287" s="12">
        <f t="shared" si="139"/>
        <v>0</v>
      </c>
      <c r="I287" s="12">
        <f t="shared" si="139"/>
        <v>0</v>
      </c>
      <c r="J287" s="12">
        <f t="shared" si="139"/>
        <v>1317785.7</v>
      </c>
      <c r="K287" s="12">
        <f t="shared" si="139"/>
        <v>0</v>
      </c>
      <c r="L287" s="13"/>
    </row>
    <row r="288" spans="1:12" ht="38.25" x14ac:dyDescent="0.25">
      <c r="A288" s="15" t="s">
        <v>108</v>
      </c>
      <c r="B288" s="10" t="s">
        <v>57</v>
      </c>
      <c r="C288" s="10" t="s">
        <v>282</v>
      </c>
      <c r="D288" s="10" t="s">
        <v>173</v>
      </c>
      <c r="E288" s="11">
        <v>600</v>
      </c>
      <c r="F288" s="12">
        <f>'[1]9.ведомства'!G201</f>
        <v>1317785.7</v>
      </c>
      <c r="G288" s="12">
        <f>'[1]9.ведомства'!H201</f>
        <v>0</v>
      </c>
      <c r="H288" s="12">
        <f>'[1]9.ведомства'!I201</f>
        <v>0</v>
      </c>
      <c r="I288" s="12">
        <f>'[1]9.ведомства'!J201</f>
        <v>0</v>
      </c>
      <c r="J288" s="12">
        <f>'[1]9.ведомства'!K201</f>
        <v>1317785.7</v>
      </c>
      <c r="K288" s="12">
        <f>'[1]9.ведомства'!L201</f>
        <v>0</v>
      </c>
      <c r="L288" s="13"/>
    </row>
    <row r="289" spans="1:12" ht="25.5" x14ac:dyDescent="0.25">
      <c r="A289" s="15" t="s">
        <v>292</v>
      </c>
      <c r="B289" s="10" t="s">
        <v>57</v>
      </c>
      <c r="C289" s="10" t="s">
        <v>282</v>
      </c>
      <c r="D289" s="10" t="s">
        <v>175</v>
      </c>
      <c r="E289" s="10"/>
      <c r="F289" s="12">
        <f t="shared" ref="F289:K289" si="140">F290</f>
        <v>71000</v>
      </c>
      <c r="G289" s="12">
        <f t="shared" si="140"/>
        <v>0</v>
      </c>
      <c r="H289" s="12">
        <f t="shared" si="140"/>
        <v>0</v>
      </c>
      <c r="I289" s="12">
        <f t="shared" si="140"/>
        <v>0</v>
      </c>
      <c r="J289" s="12">
        <f t="shared" si="140"/>
        <v>71000</v>
      </c>
      <c r="K289" s="12">
        <f t="shared" si="140"/>
        <v>0</v>
      </c>
      <c r="L289" s="13"/>
    </row>
    <row r="290" spans="1:12" ht="38.25" x14ac:dyDescent="0.25">
      <c r="A290" s="15" t="s">
        <v>108</v>
      </c>
      <c r="B290" s="10" t="s">
        <v>57</v>
      </c>
      <c r="C290" s="10" t="s">
        <v>282</v>
      </c>
      <c r="D290" s="10" t="s">
        <v>175</v>
      </c>
      <c r="E290" s="10" t="s">
        <v>291</v>
      </c>
      <c r="F290" s="12">
        <f>'[1]9.ведомства'!G203</f>
        <v>71000</v>
      </c>
      <c r="G290" s="12">
        <f>'[1]9.ведомства'!H203</f>
        <v>0</v>
      </c>
      <c r="H290" s="12">
        <f>'[1]9.ведомства'!I203</f>
        <v>0</v>
      </c>
      <c r="I290" s="12">
        <f>'[1]9.ведомства'!J203</f>
        <v>0</v>
      </c>
      <c r="J290" s="12">
        <f>'[1]9.ведомства'!K203</f>
        <v>71000</v>
      </c>
      <c r="K290" s="12">
        <f>'[1]9.ведомства'!L203</f>
        <v>0</v>
      </c>
      <c r="L290" s="13"/>
    </row>
    <row r="291" spans="1:12" ht="51" x14ac:dyDescent="0.25">
      <c r="A291" s="21" t="s">
        <v>293</v>
      </c>
      <c r="B291" s="10" t="s">
        <v>57</v>
      </c>
      <c r="C291" s="10" t="s">
        <v>282</v>
      </c>
      <c r="D291" s="10" t="s">
        <v>294</v>
      </c>
      <c r="E291" s="10"/>
      <c r="F291" s="12">
        <f>F292</f>
        <v>72753</v>
      </c>
      <c r="G291" s="12">
        <f t="shared" ref="G291:K291" si="141">G292</f>
        <v>0</v>
      </c>
      <c r="H291" s="12">
        <f t="shared" si="141"/>
        <v>0</v>
      </c>
      <c r="I291" s="12">
        <f t="shared" si="141"/>
        <v>0</v>
      </c>
      <c r="J291" s="12">
        <f t="shared" si="141"/>
        <v>72753</v>
      </c>
      <c r="K291" s="12">
        <f t="shared" si="141"/>
        <v>0</v>
      </c>
      <c r="L291" s="13"/>
    </row>
    <row r="292" spans="1:12" ht="38.25" x14ac:dyDescent="0.25">
      <c r="A292" s="15" t="s">
        <v>108</v>
      </c>
      <c r="B292" s="10" t="s">
        <v>57</v>
      </c>
      <c r="C292" s="10" t="s">
        <v>282</v>
      </c>
      <c r="D292" s="10" t="s">
        <v>294</v>
      </c>
      <c r="E292" s="10" t="s">
        <v>291</v>
      </c>
      <c r="F292" s="12">
        <f>'[1]9.ведомства'!G209</f>
        <v>72753</v>
      </c>
      <c r="G292" s="12">
        <f>'[1]9.ведомства'!H209</f>
        <v>0</v>
      </c>
      <c r="H292" s="12">
        <f>'[1]9.ведомства'!I209</f>
        <v>0</v>
      </c>
      <c r="I292" s="12">
        <f>'[1]9.ведомства'!J209</f>
        <v>0</v>
      </c>
      <c r="J292" s="12">
        <f>'[1]9.ведомства'!K209</f>
        <v>72753</v>
      </c>
      <c r="K292" s="12">
        <f>'[1]9.ведомства'!L209</f>
        <v>0</v>
      </c>
      <c r="L292" s="13"/>
    </row>
    <row r="293" spans="1:12" ht="25.5" x14ac:dyDescent="0.25">
      <c r="A293" s="15" t="s">
        <v>295</v>
      </c>
      <c r="B293" s="10" t="s">
        <v>57</v>
      </c>
      <c r="C293" s="10" t="s">
        <v>296</v>
      </c>
      <c r="D293" s="10"/>
      <c r="E293" s="11"/>
      <c r="F293" s="12">
        <f>F299+F314+F326+F294</f>
        <v>30003038.870000001</v>
      </c>
      <c r="G293" s="12">
        <f t="shared" ref="G293:K293" si="142">G299+G314+G326+G294</f>
        <v>491367.55</v>
      </c>
      <c r="H293" s="12">
        <f t="shared" si="142"/>
        <v>-806965.47</v>
      </c>
      <c r="I293" s="12">
        <f t="shared" si="142"/>
        <v>0</v>
      </c>
      <c r="J293" s="12">
        <f t="shared" si="142"/>
        <v>29196073.400000002</v>
      </c>
      <c r="K293" s="12">
        <f t="shared" si="142"/>
        <v>491367.55</v>
      </c>
      <c r="L293" s="13"/>
    </row>
    <row r="294" spans="1:12" ht="25.5" x14ac:dyDescent="0.25">
      <c r="A294" s="24" t="s">
        <v>239</v>
      </c>
      <c r="B294" s="10" t="s">
        <v>57</v>
      </c>
      <c r="C294" s="10" t="s">
        <v>296</v>
      </c>
      <c r="D294" s="10" t="s">
        <v>101</v>
      </c>
      <c r="E294" s="10"/>
      <c r="F294" s="12">
        <f>F295</f>
        <v>100100</v>
      </c>
      <c r="G294" s="12">
        <f t="shared" ref="G294:K297" si="143">G295</f>
        <v>100100</v>
      </c>
      <c r="H294" s="12">
        <f t="shared" si="143"/>
        <v>0</v>
      </c>
      <c r="I294" s="12">
        <f t="shared" si="143"/>
        <v>0</v>
      </c>
      <c r="J294" s="12">
        <f t="shared" si="143"/>
        <v>100100</v>
      </c>
      <c r="K294" s="12">
        <f t="shared" si="143"/>
        <v>100100</v>
      </c>
      <c r="L294" s="13"/>
    </row>
    <row r="295" spans="1:12" ht="25.5" x14ac:dyDescent="0.25">
      <c r="A295" s="24" t="s">
        <v>240</v>
      </c>
      <c r="B295" s="10" t="s">
        <v>57</v>
      </c>
      <c r="C295" s="10" t="s">
        <v>296</v>
      </c>
      <c r="D295" s="10" t="s">
        <v>241</v>
      </c>
      <c r="E295" s="10"/>
      <c r="F295" s="12">
        <f>F296</f>
        <v>100100</v>
      </c>
      <c r="G295" s="12">
        <f t="shared" si="143"/>
        <v>100100</v>
      </c>
      <c r="H295" s="12">
        <f t="shared" si="143"/>
        <v>0</v>
      </c>
      <c r="I295" s="12">
        <f t="shared" si="143"/>
        <v>0</v>
      </c>
      <c r="J295" s="12">
        <f t="shared" si="143"/>
        <v>100100</v>
      </c>
      <c r="K295" s="12">
        <f t="shared" si="143"/>
        <v>100100</v>
      </c>
      <c r="L295" s="13"/>
    </row>
    <row r="296" spans="1:12" ht="89.25" x14ac:dyDescent="0.25">
      <c r="A296" s="24" t="s">
        <v>242</v>
      </c>
      <c r="B296" s="10" t="s">
        <v>57</v>
      </c>
      <c r="C296" s="10" t="s">
        <v>296</v>
      </c>
      <c r="D296" s="10" t="s">
        <v>243</v>
      </c>
      <c r="E296" s="10"/>
      <c r="F296" s="12">
        <f>F297</f>
        <v>100100</v>
      </c>
      <c r="G296" s="12">
        <f t="shared" si="143"/>
        <v>100100</v>
      </c>
      <c r="H296" s="12">
        <f t="shared" si="143"/>
        <v>0</v>
      </c>
      <c r="I296" s="12">
        <f t="shared" si="143"/>
        <v>0</v>
      </c>
      <c r="J296" s="12">
        <f t="shared" si="143"/>
        <v>100100</v>
      </c>
      <c r="K296" s="12">
        <f t="shared" si="143"/>
        <v>100100</v>
      </c>
      <c r="L296" s="13"/>
    </row>
    <row r="297" spans="1:12" ht="76.5" x14ac:dyDescent="0.25">
      <c r="A297" s="15" t="s">
        <v>297</v>
      </c>
      <c r="B297" s="10" t="s">
        <v>57</v>
      </c>
      <c r="C297" s="10" t="s">
        <v>296</v>
      </c>
      <c r="D297" s="10" t="s">
        <v>298</v>
      </c>
      <c r="E297" s="10"/>
      <c r="F297" s="12">
        <f>F298</f>
        <v>100100</v>
      </c>
      <c r="G297" s="12">
        <f t="shared" si="143"/>
        <v>100100</v>
      </c>
      <c r="H297" s="12">
        <f t="shared" si="143"/>
        <v>0</v>
      </c>
      <c r="I297" s="12">
        <f t="shared" si="143"/>
        <v>0</v>
      </c>
      <c r="J297" s="12">
        <f t="shared" si="143"/>
        <v>100100</v>
      </c>
      <c r="K297" s="12">
        <f t="shared" si="143"/>
        <v>100100</v>
      </c>
      <c r="L297" s="13"/>
    </row>
    <row r="298" spans="1:12" ht="76.5" x14ac:dyDescent="0.25">
      <c r="A298" s="15" t="s">
        <v>23</v>
      </c>
      <c r="B298" s="10" t="s">
        <v>57</v>
      </c>
      <c r="C298" s="10" t="s">
        <v>296</v>
      </c>
      <c r="D298" s="10" t="s">
        <v>298</v>
      </c>
      <c r="E298" s="10" t="s">
        <v>47</v>
      </c>
      <c r="F298" s="12">
        <f>'[1]9.ведомства'!G1197</f>
        <v>100100</v>
      </c>
      <c r="G298" s="12">
        <f>'[1]9.ведомства'!H1197</f>
        <v>100100</v>
      </c>
      <c r="H298" s="12">
        <f>'[1]9.ведомства'!I1197</f>
        <v>0</v>
      </c>
      <c r="I298" s="12">
        <f>'[1]9.ведомства'!J1197</f>
        <v>0</v>
      </c>
      <c r="J298" s="12">
        <f>'[1]9.ведомства'!K1197</f>
        <v>100100</v>
      </c>
      <c r="K298" s="12">
        <f>'[1]9.ведомства'!L1197</f>
        <v>100100</v>
      </c>
      <c r="L298" s="13"/>
    </row>
    <row r="299" spans="1:12" ht="38.25" x14ac:dyDescent="0.25">
      <c r="A299" s="15" t="s">
        <v>299</v>
      </c>
      <c r="B299" s="10" t="s">
        <v>57</v>
      </c>
      <c r="C299" s="10" t="s">
        <v>296</v>
      </c>
      <c r="D299" s="10" t="s">
        <v>300</v>
      </c>
      <c r="E299" s="11"/>
      <c r="F299" s="12">
        <f t="shared" ref="F299:K299" si="144">F300+F310</f>
        <v>705454.55</v>
      </c>
      <c r="G299" s="12">
        <f t="shared" si="144"/>
        <v>347454.55</v>
      </c>
      <c r="H299" s="12">
        <f t="shared" si="144"/>
        <v>0</v>
      </c>
      <c r="I299" s="12">
        <f t="shared" si="144"/>
        <v>0</v>
      </c>
      <c r="J299" s="12">
        <f t="shared" si="144"/>
        <v>705454.55</v>
      </c>
      <c r="K299" s="12">
        <f t="shared" si="144"/>
        <v>347454.55</v>
      </c>
      <c r="L299" s="13"/>
    </row>
    <row r="300" spans="1:12" ht="51" x14ac:dyDescent="0.25">
      <c r="A300" s="15" t="s">
        <v>301</v>
      </c>
      <c r="B300" s="10" t="s">
        <v>57</v>
      </c>
      <c r="C300" s="10" t="s">
        <v>296</v>
      </c>
      <c r="D300" s="10" t="s">
        <v>302</v>
      </c>
      <c r="E300" s="11"/>
      <c r="F300" s="12">
        <f t="shared" ref="F300:K300" si="145">F301+F305</f>
        <v>605454.55000000005</v>
      </c>
      <c r="G300" s="12">
        <f t="shared" si="145"/>
        <v>347454.55</v>
      </c>
      <c r="H300" s="12">
        <f t="shared" si="145"/>
        <v>0</v>
      </c>
      <c r="I300" s="12">
        <f t="shared" si="145"/>
        <v>0</v>
      </c>
      <c r="J300" s="12">
        <f t="shared" si="145"/>
        <v>605454.55000000005</v>
      </c>
      <c r="K300" s="12">
        <f t="shared" si="145"/>
        <v>347454.55</v>
      </c>
      <c r="L300" s="13"/>
    </row>
    <row r="301" spans="1:12" ht="38.25" x14ac:dyDescent="0.25">
      <c r="A301" s="15" t="s">
        <v>303</v>
      </c>
      <c r="B301" s="10" t="s">
        <v>57</v>
      </c>
      <c r="C301" s="10" t="s">
        <v>296</v>
      </c>
      <c r="D301" s="10" t="s">
        <v>304</v>
      </c>
      <c r="E301" s="11"/>
      <c r="F301" s="12">
        <f>F302</f>
        <v>60000</v>
      </c>
      <c r="G301" s="12">
        <f t="shared" ref="G301:K301" si="146">G302</f>
        <v>0</v>
      </c>
      <c r="H301" s="12">
        <f t="shared" si="146"/>
        <v>0</v>
      </c>
      <c r="I301" s="12">
        <f t="shared" si="146"/>
        <v>0</v>
      </c>
      <c r="J301" s="12">
        <f t="shared" si="146"/>
        <v>60000</v>
      </c>
      <c r="K301" s="12">
        <f t="shared" si="146"/>
        <v>0</v>
      </c>
      <c r="L301" s="13"/>
    </row>
    <row r="302" spans="1:12" ht="25.5" x14ac:dyDescent="0.25">
      <c r="A302" s="16" t="s">
        <v>149</v>
      </c>
      <c r="B302" s="10" t="s">
        <v>57</v>
      </c>
      <c r="C302" s="10" t="s">
        <v>296</v>
      </c>
      <c r="D302" s="10" t="s">
        <v>305</v>
      </c>
      <c r="E302" s="11"/>
      <c r="F302" s="12">
        <f>SUM(F303:F304)</f>
        <v>60000</v>
      </c>
      <c r="G302" s="12">
        <f t="shared" ref="G302:K302" si="147">SUM(G303:G304)</f>
        <v>0</v>
      </c>
      <c r="H302" s="12">
        <f t="shared" si="147"/>
        <v>0</v>
      </c>
      <c r="I302" s="12">
        <f t="shared" si="147"/>
        <v>0</v>
      </c>
      <c r="J302" s="12">
        <f t="shared" si="147"/>
        <v>60000</v>
      </c>
      <c r="K302" s="12">
        <f t="shared" si="147"/>
        <v>0</v>
      </c>
      <c r="L302" s="13"/>
    </row>
    <row r="303" spans="1:12" ht="38.25" x14ac:dyDescent="0.25">
      <c r="A303" s="15" t="s">
        <v>26</v>
      </c>
      <c r="B303" s="10" t="s">
        <v>57</v>
      </c>
      <c r="C303" s="10" t="s">
        <v>296</v>
      </c>
      <c r="D303" s="10" t="s">
        <v>305</v>
      </c>
      <c r="E303" s="11">
        <v>200</v>
      </c>
      <c r="F303" s="12">
        <f>'[1]9.ведомства'!G217</f>
        <v>56423.53</v>
      </c>
      <c r="G303" s="12">
        <f>'[1]9.ведомства'!H217</f>
        <v>0</v>
      </c>
      <c r="H303" s="12">
        <f>'[1]9.ведомства'!I217</f>
        <v>0</v>
      </c>
      <c r="I303" s="12">
        <f>'[1]9.ведомства'!J217</f>
        <v>0</v>
      </c>
      <c r="J303" s="12">
        <f>'[1]9.ведомства'!K217</f>
        <v>56423.53</v>
      </c>
      <c r="K303" s="12">
        <f>'[1]9.ведомства'!L217</f>
        <v>0</v>
      </c>
      <c r="L303" s="13"/>
    </row>
    <row r="304" spans="1:12" x14ac:dyDescent="0.25">
      <c r="A304" s="15" t="s">
        <v>63</v>
      </c>
      <c r="B304" s="10" t="s">
        <v>57</v>
      </c>
      <c r="C304" s="10" t="s">
        <v>296</v>
      </c>
      <c r="D304" s="10" t="s">
        <v>305</v>
      </c>
      <c r="E304" s="11">
        <v>800</v>
      </c>
      <c r="F304" s="12">
        <f>'[1]9.ведомства'!G218</f>
        <v>3576.47</v>
      </c>
      <c r="G304" s="12">
        <f>'[1]9.ведомства'!H218</f>
        <v>0</v>
      </c>
      <c r="H304" s="12">
        <f>'[1]9.ведомства'!I218</f>
        <v>0</v>
      </c>
      <c r="I304" s="12">
        <f>'[1]9.ведомства'!J218</f>
        <v>0</v>
      </c>
      <c r="J304" s="12">
        <f>'[1]9.ведомства'!K218</f>
        <v>3576.47</v>
      </c>
      <c r="K304" s="12">
        <f>'[1]9.ведомства'!L218</f>
        <v>0</v>
      </c>
      <c r="L304" s="13"/>
    </row>
    <row r="305" spans="1:12" ht="38.25" x14ac:dyDescent="0.25">
      <c r="A305" s="15" t="s">
        <v>306</v>
      </c>
      <c r="B305" s="10" t="s">
        <v>57</v>
      </c>
      <c r="C305" s="10" t="s">
        <v>296</v>
      </c>
      <c r="D305" s="10" t="s">
        <v>307</v>
      </c>
      <c r="E305" s="11"/>
      <c r="F305" s="12">
        <f>F306+F308</f>
        <v>545454.55000000005</v>
      </c>
      <c r="G305" s="12">
        <f t="shared" ref="G305:K305" si="148">G306+G308</f>
        <v>347454.55</v>
      </c>
      <c r="H305" s="12">
        <f t="shared" si="148"/>
        <v>0</v>
      </c>
      <c r="I305" s="12">
        <f t="shared" si="148"/>
        <v>0</v>
      </c>
      <c r="J305" s="12">
        <f t="shared" si="148"/>
        <v>545454.55000000005</v>
      </c>
      <c r="K305" s="12">
        <f t="shared" si="148"/>
        <v>347454.55</v>
      </c>
      <c r="L305" s="13"/>
    </row>
    <row r="306" spans="1:12" ht="38.25" x14ac:dyDescent="0.25">
      <c r="A306" s="15" t="s">
        <v>308</v>
      </c>
      <c r="B306" s="10" t="s">
        <v>57</v>
      </c>
      <c r="C306" s="10" t="s">
        <v>296</v>
      </c>
      <c r="D306" s="10" t="s">
        <v>309</v>
      </c>
      <c r="E306" s="11"/>
      <c r="F306" s="12">
        <f t="shared" ref="F306:K306" si="149">F307</f>
        <v>347454.55</v>
      </c>
      <c r="G306" s="12">
        <f t="shared" si="149"/>
        <v>347454.55</v>
      </c>
      <c r="H306" s="12">
        <f t="shared" si="149"/>
        <v>0</v>
      </c>
      <c r="I306" s="12">
        <f t="shared" si="149"/>
        <v>0</v>
      </c>
      <c r="J306" s="12">
        <f t="shared" si="149"/>
        <v>347454.55</v>
      </c>
      <c r="K306" s="12">
        <f t="shared" si="149"/>
        <v>347454.55</v>
      </c>
      <c r="L306" s="13"/>
    </row>
    <row r="307" spans="1:12" x14ac:dyDescent="0.25">
      <c r="A307" s="15" t="s">
        <v>63</v>
      </c>
      <c r="B307" s="10" t="s">
        <v>57</v>
      </c>
      <c r="C307" s="10" t="s">
        <v>296</v>
      </c>
      <c r="D307" s="10" t="s">
        <v>309</v>
      </c>
      <c r="E307" s="11">
        <v>800</v>
      </c>
      <c r="F307" s="12">
        <f>'[1]9.ведомства'!G221</f>
        <v>347454.55</v>
      </c>
      <c r="G307" s="12">
        <f>'[1]9.ведомства'!H221</f>
        <v>347454.55</v>
      </c>
      <c r="H307" s="12">
        <f>'[1]9.ведомства'!I221</f>
        <v>0</v>
      </c>
      <c r="I307" s="12">
        <f>'[1]9.ведомства'!J221</f>
        <v>0</v>
      </c>
      <c r="J307" s="12">
        <f>'[1]9.ведомства'!K221</f>
        <v>347454.55</v>
      </c>
      <c r="K307" s="12">
        <f>'[1]9.ведомства'!L221</f>
        <v>347454.55</v>
      </c>
      <c r="L307" s="13"/>
    </row>
    <row r="308" spans="1:12" ht="38.25" x14ac:dyDescent="0.25">
      <c r="A308" s="15" t="s">
        <v>310</v>
      </c>
      <c r="B308" s="10" t="s">
        <v>57</v>
      </c>
      <c r="C308" s="10" t="s">
        <v>296</v>
      </c>
      <c r="D308" s="10" t="s">
        <v>311</v>
      </c>
      <c r="E308" s="11"/>
      <c r="F308" s="12">
        <f t="shared" ref="F308:K308" si="150">F309</f>
        <v>198000</v>
      </c>
      <c r="G308" s="12">
        <f t="shared" si="150"/>
        <v>0</v>
      </c>
      <c r="H308" s="12">
        <f t="shared" si="150"/>
        <v>0</v>
      </c>
      <c r="I308" s="12">
        <f t="shared" si="150"/>
        <v>0</v>
      </c>
      <c r="J308" s="12">
        <f t="shared" si="150"/>
        <v>198000</v>
      </c>
      <c r="K308" s="12">
        <f t="shared" si="150"/>
        <v>0</v>
      </c>
      <c r="L308" s="13"/>
    </row>
    <row r="309" spans="1:12" x14ac:dyDescent="0.25">
      <c r="A309" s="15" t="s">
        <v>63</v>
      </c>
      <c r="B309" s="10" t="s">
        <v>57</v>
      </c>
      <c r="C309" s="10" t="s">
        <v>296</v>
      </c>
      <c r="D309" s="10" t="s">
        <v>311</v>
      </c>
      <c r="E309" s="11">
        <v>800</v>
      </c>
      <c r="F309" s="12">
        <f>'[1]9.ведомства'!G226</f>
        <v>198000</v>
      </c>
      <c r="G309" s="12">
        <f>'[1]9.ведомства'!H226</f>
        <v>0</v>
      </c>
      <c r="H309" s="12">
        <f>'[1]9.ведомства'!I226</f>
        <v>0</v>
      </c>
      <c r="I309" s="12">
        <f>'[1]9.ведомства'!J226</f>
        <v>0</v>
      </c>
      <c r="J309" s="12">
        <f>'[1]9.ведомства'!K226</f>
        <v>198000</v>
      </c>
      <c r="K309" s="12">
        <f>'[1]9.ведомства'!L226</f>
        <v>0</v>
      </c>
      <c r="L309" s="13"/>
    </row>
    <row r="310" spans="1:12" ht="38.25" x14ac:dyDescent="0.25">
      <c r="A310" s="15" t="s">
        <v>312</v>
      </c>
      <c r="B310" s="10" t="s">
        <v>57</v>
      </c>
      <c r="C310" s="10" t="s">
        <v>296</v>
      </c>
      <c r="D310" s="10" t="s">
        <v>313</v>
      </c>
      <c r="E310" s="11"/>
      <c r="F310" s="12">
        <f>F311</f>
        <v>100000</v>
      </c>
      <c r="G310" s="12">
        <f t="shared" ref="G310:K312" si="151">G311</f>
        <v>0</v>
      </c>
      <c r="H310" s="12">
        <f t="shared" si="151"/>
        <v>0</v>
      </c>
      <c r="I310" s="12">
        <f t="shared" si="151"/>
        <v>0</v>
      </c>
      <c r="J310" s="12">
        <f t="shared" si="151"/>
        <v>100000</v>
      </c>
      <c r="K310" s="12">
        <f t="shared" si="151"/>
        <v>0</v>
      </c>
      <c r="L310" s="13"/>
    </row>
    <row r="311" spans="1:12" ht="76.5" x14ac:dyDescent="0.25">
      <c r="A311" s="15" t="s">
        <v>314</v>
      </c>
      <c r="B311" s="10" t="s">
        <v>57</v>
      </c>
      <c r="C311" s="10" t="s">
        <v>296</v>
      </c>
      <c r="D311" s="10" t="s">
        <v>315</v>
      </c>
      <c r="E311" s="11"/>
      <c r="F311" s="12">
        <f>F312</f>
        <v>100000</v>
      </c>
      <c r="G311" s="12">
        <f t="shared" si="151"/>
        <v>0</v>
      </c>
      <c r="H311" s="12">
        <f t="shared" si="151"/>
        <v>0</v>
      </c>
      <c r="I311" s="12">
        <f t="shared" si="151"/>
        <v>0</v>
      </c>
      <c r="J311" s="12">
        <f t="shared" si="151"/>
        <v>100000</v>
      </c>
      <c r="K311" s="12">
        <f t="shared" si="151"/>
        <v>0</v>
      </c>
      <c r="L311" s="13"/>
    </row>
    <row r="312" spans="1:12" ht="25.5" x14ac:dyDescent="0.25">
      <c r="A312" s="16" t="s">
        <v>149</v>
      </c>
      <c r="B312" s="10" t="s">
        <v>57</v>
      </c>
      <c r="C312" s="10" t="s">
        <v>296</v>
      </c>
      <c r="D312" s="10" t="s">
        <v>316</v>
      </c>
      <c r="E312" s="11"/>
      <c r="F312" s="12">
        <f>F313</f>
        <v>100000</v>
      </c>
      <c r="G312" s="12">
        <f t="shared" si="151"/>
        <v>0</v>
      </c>
      <c r="H312" s="12">
        <f t="shared" si="151"/>
        <v>0</v>
      </c>
      <c r="I312" s="12">
        <f t="shared" si="151"/>
        <v>0</v>
      </c>
      <c r="J312" s="12">
        <f t="shared" si="151"/>
        <v>100000</v>
      </c>
      <c r="K312" s="12">
        <f t="shared" si="151"/>
        <v>0</v>
      </c>
      <c r="L312" s="13"/>
    </row>
    <row r="313" spans="1:12" ht="38.25" x14ac:dyDescent="0.25">
      <c r="A313" s="15" t="s">
        <v>26</v>
      </c>
      <c r="B313" s="10" t="s">
        <v>57</v>
      </c>
      <c r="C313" s="10" t="s">
        <v>296</v>
      </c>
      <c r="D313" s="10" t="s">
        <v>316</v>
      </c>
      <c r="E313" s="11">
        <v>200</v>
      </c>
      <c r="F313" s="12">
        <f>'[1]9.ведомства'!G230</f>
        <v>100000</v>
      </c>
      <c r="G313" s="12">
        <f>'[1]9.ведомства'!H230</f>
        <v>0</v>
      </c>
      <c r="H313" s="12">
        <f>'[1]9.ведомства'!I230</f>
        <v>0</v>
      </c>
      <c r="I313" s="12">
        <f>'[1]9.ведомства'!J230</f>
        <v>0</v>
      </c>
      <c r="J313" s="12">
        <f>'[1]9.ведомства'!K230</f>
        <v>100000</v>
      </c>
      <c r="K313" s="12">
        <f>'[1]9.ведомства'!L230</f>
        <v>0</v>
      </c>
      <c r="L313" s="13"/>
    </row>
    <row r="314" spans="1:12" ht="38.25" x14ac:dyDescent="0.25">
      <c r="A314" s="15" t="s">
        <v>32</v>
      </c>
      <c r="B314" s="10" t="s">
        <v>57</v>
      </c>
      <c r="C314" s="10" t="s">
        <v>296</v>
      </c>
      <c r="D314" s="10" t="s">
        <v>33</v>
      </c>
      <c r="E314" s="11"/>
      <c r="F314" s="12">
        <f t="shared" ref="F314:K314" si="152">F315</f>
        <v>25344671.32</v>
      </c>
      <c r="G314" s="12">
        <f t="shared" si="152"/>
        <v>0</v>
      </c>
      <c r="H314" s="12">
        <f t="shared" si="152"/>
        <v>-806965.47</v>
      </c>
      <c r="I314" s="12">
        <f t="shared" si="152"/>
        <v>0</v>
      </c>
      <c r="J314" s="12">
        <f t="shared" si="152"/>
        <v>24537705.850000001</v>
      </c>
      <c r="K314" s="12">
        <f t="shared" si="152"/>
        <v>0</v>
      </c>
      <c r="L314" s="13"/>
    </row>
    <row r="315" spans="1:12" ht="51" x14ac:dyDescent="0.25">
      <c r="A315" s="15" t="s">
        <v>317</v>
      </c>
      <c r="B315" s="10" t="s">
        <v>57</v>
      </c>
      <c r="C315" s="10" t="s">
        <v>296</v>
      </c>
      <c r="D315" s="10" t="s">
        <v>59</v>
      </c>
      <c r="E315" s="11"/>
      <c r="F315" s="12">
        <f t="shared" ref="F315:K315" si="153">F316+F319</f>
        <v>25344671.32</v>
      </c>
      <c r="G315" s="12">
        <f t="shared" si="153"/>
        <v>0</v>
      </c>
      <c r="H315" s="12">
        <f t="shared" si="153"/>
        <v>-806965.47</v>
      </c>
      <c r="I315" s="12">
        <f t="shared" si="153"/>
        <v>0</v>
      </c>
      <c r="J315" s="12">
        <f t="shared" si="153"/>
        <v>24537705.850000001</v>
      </c>
      <c r="K315" s="12">
        <f t="shared" si="153"/>
        <v>0</v>
      </c>
      <c r="L315" s="13"/>
    </row>
    <row r="316" spans="1:12" ht="25.5" x14ac:dyDescent="0.25">
      <c r="A316" s="15" t="s">
        <v>318</v>
      </c>
      <c r="B316" s="10" t="s">
        <v>57</v>
      </c>
      <c r="C316" s="10" t="s">
        <v>296</v>
      </c>
      <c r="D316" s="10" t="s">
        <v>319</v>
      </c>
      <c r="E316" s="11"/>
      <c r="F316" s="12">
        <f>F317</f>
        <v>2859996.29</v>
      </c>
      <c r="G316" s="12">
        <f t="shared" ref="G316:K317" si="154">G317</f>
        <v>0</v>
      </c>
      <c r="H316" s="12">
        <f t="shared" si="154"/>
        <v>-1598396.29</v>
      </c>
      <c r="I316" s="12">
        <f t="shared" si="154"/>
        <v>0</v>
      </c>
      <c r="J316" s="12">
        <f t="shared" si="154"/>
        <v>1261600</v>
      </c>
      <c r="K316" s="12">
        <f t="shared" si="154"/>
        <v>0</v>
      </c>
      <c r="L316" s="13"/>
    </row>
    <row r="317" spans="1:12" ht="51" x14ac:dyDescent="0.25">
      <c r="A317" s="21" t="s">
        <v>320</v>
      </c>
      <c r="B317" s="10" t="s">
        <v>57</v>
      </c>
      <c r="C317" s="10" t="s">
        <v>296</v>
      </c>
      <c r="D317" s="10" t="s">
        <v>321</v>
      </c>
      <c r="E317" s="11"/>
      <c r="F317" s="12">
        <f>F318</f>
        <v>2859996.29</v>
      </c>
      <c r="G317" s="12">
        <f t="shared" si="154"/>
        <v>0</v>
      </c>
      <c r="H317" s="12">
        <f t="shared" si="154"/>
        <v>-1598396.29</v>
      </c>
      <c r="I317" s="12">
        <f t="shared" si="154"/>
        <v>0</v>
      </c>
      <c r="J317" s="12">
        <f t="shared" si="154"/>
        <v>1261600</v>
      </c>
      <c r="K317" s="12">
        <f t="shared" si="154"/>
        <v>0</v>
      </c>
      <c r="L317" s="13"/>
    </row>
    <row r="318" spans="1:12" ht="38.25" x14ac:dyDescent="0.25">
      <c r="A318" s="15" t="s">
        <v>26</v>
      </c>
      <c r="B318" s="10" t="s">
        <v>57</v>
      </c>
      <c r="C318" s="10" t="s">
        <v>296</v>
      </c>
      <c r="D318" s="10" t="s">
        <v>321</v>
      </c>
      <c r="E318" s="10" t="s">
        <v>27</v>
      </c>
      <c r="F318" s="12">
        <f>'[1]9.ведомства'!G1591</f>
        <v>2859996.29</v>
      </c>
      <c r="G318" s="12">
        <f>'[1]9.ведомства'!H1591</f>
        <v>0</v>
      </c>
      <c r="H318" s="12">
        <f>'[1]9.ведомства'!I1591</f>
        <v>-1598396.29</v>
      </c>
      <c r="I318" s="12">
        <f>'[1]9.ведомства'!J1591</f>
        <v>0</v>
      </c>
      <c r="J318" s="12">
        <f>'[1]9.ведомства'!K1591</f>
        <v>1261600</v>
      </c>
      <c r="K318" s="12">
        <f>'[1]9.ведомства'!L1591</f>
        <v>0</v>
      </c>
      <c r="L318" s="13"/>
    </row>
    <row r="319" spans="1:12" ht="51" x14ac:dyDescent="0.25">
      <c r="A319" s="15" t="s">
        <v>126</v>
      </c>
      <c r="B319" s="10" t="s">
        <v>57</v>
      </c>
      <c r="C319" s="10" t="s">
        <v>296</v>
      </c>
      <c r="D319" s="10" t="s">
        <v>127</v>
      </c>
      <c r="E319" s="11"/>
      <c r="F319" s="12">
        <f>F320+F322</f>
        <v>22484675.030000001</v>
      </c>
      <c r="G319" s="12">
        <f t="shared" ref="G319:K319" si="155">G320+G322</f>
        <v>0</v>
      </c>
      <c r="H319" s="12">
        <f t="shared" si="155"/>
        <v>791430.82000000007</v>
      </c>
      <c r="I319" s="12">
        <f t="shared" si="155"/>
        <v>0</v>
      </c>
      <c r="J319" s="12">
        <f t="shared" si="155"/>
        <v>23276105.850000001</v>
      </c>
      <c r="K319" s="12">
        <f t="shared" si="155"/>
        <v>0</v>
      </c>
      <c r="L319" s="13"/>
    </row>
    <row r="320" spans="1:12" ht="63.75" x14ac:dyDescent="0.25">
      <c r="A320" s="15" t="s">
        <v>28</v>
      </c>
      <c r="B320" s="10" t="s">
        <v>57</v>
      </c>
      <c r="C320" s="10" t="s">
        <v>296</v>
      </c>
      <c r="D320" s="10" t="s">
        <v>128</v>
      </c>
      <c r="E320" s="11"/>
      <c r="F320" s="12">
        <f t="shared" ref="F320:K320" si="156">F321</f>
        <v>570728</v>
      </c>
      <c r="G320" s="12">
        <f t="shared" si="156"/>
        <v>0</v>
      </c>
      <c r="H320" s="12">
        <f t="shared" si="156"/>
        <v>0</v>
      </c>
      <c r="I320" s="12">
        <f t="shared" si="156"/>
        <v>0</v>
      </c>
      <c r="J320" s="12">
        <f t="shared" si="156"/>
        <v>570728</v>
      </c>
      <c r="K320" s="12">
        <f t="shared" si="156"/>
        <v>0</v>
      </c>
      <c r="L320" s="13"/>
    </row>
    <row r="321" spans="1:12" ht="76.5" x14ac:dyDescent="0.25">
      <c r="A321" s="15" t="s">
        <v>23</v>
      </c>
      <c r="B321" s="10" t="s">
        <v>57</v>
      </c>
      <c r="C321" s="10" t="s">
        <v>296</v>
      </c>
      <c r="D321" s="10" t="s">
        <v>128</v>
      </c>
      <c r="E321" s="11">
        <v>100</v>
      </c>
      <c r="F321" s="12">
        <f>'[1]9.ведомства'!G1594</f>
        <v>570728</v>
      </c>
      <c r="G321" s="12">
        <f>'[1]9.ведомства'!H1594</f>
        <v>0</v>
      </c>
      <c r="H321" s="12">
        <f>'[1]9.ведомства'!I1594</f>
        <v>0</v>
      </c>
      <c r="I321" s="12">
        <f>'[1]9.ведомства'!J1594</f>
        <v>0</v>
      </c>
      <c r="J321" s="12">
        <f>'[1]9.ведомства'!K1594</f>
        <v>570728</v>
      </c>
      <c r="K321" s="12">
        <f>'[1]9.ведомства'!L1594</f>
        <v>0</v>
      </c>
      <c r="L321" s="13"/>
    </row>
    <row r="322" spans="1:12" ht="51" x14ac:dyDescent="0.25">
      <c r="A322" s="15" t="s">
        <v>129</v>
      </c>
      <c r="B322" s="10" t="s">
        <v>57</v>
      </c>
      <c r="C322" s="10" t="s">
        <v>296</v>
      </c>
      <c r="D322" s="10" t="s">
        <v>130</v>
      </c>
      <c r="E322" s="11"/>
      <c r="F322" s="12">
        <f t="shared" ref="F322:K322" si="157">SUM(F323:F325)</f>
        <v>21913947.030000001</v>
      </c>
      <c r="G322" s="12">
        <f t="shared" si="157"/>
        <v>0</v>
      </c>
      <c r="H322" s="12">
        <f t="shared" si="157"/>
        <v>791430.82000000007</v>
      </c>
      <c r="I322" s="12">
        <f t="shared" si="157"/>
        <v>0</v>
      </c>
      <c r="J322" s="12">
        <f t="shared" si="157"/>
        <v>22705377.850000001</v>
      </c>
      <c r="K322" s="12">
        <f t="shared" si="157"/>
        <v>0</v>
      </c>
      <c r="L322" s="13"/>
    </row>
    <row r="323" spans="1:12" ht="76.5" x14ac:dyDescent="0.25">
      <c r="A323" s="15" t="s">
        <v>23</v>
      </c>
      <c r="B323" s="10" t="s">
        <v>57</v>
      </c>
      <c r="C323" s="10" t="s">
        <v>296</v>
      </c>
      <c r="D323" s="10" t="s">
        <v>130</v>
      </c>
      <c r="E323" s="11">
        <v>100</v>
      </c>
      <c r="F323" s="12">
        <f>'[1]9.ведомства'!G1598</f>
        <v>19310769.030000001</v>
      </c>
      <c r="G323" s="12">
        <f>'[1]9.ведомства'!H1598</f>
        <v>0</v>
      </c>
      <c r="H323" s="12">
        <f>'[1]9.ведомства'!I1598</f>
        <v>395716.82</v>
      </c>
      <c r="I323" s="12">
        <f>'[1]9.ведомства'!J1598</f>
        <v>0</v>
      </c>
      <c r="J323" s="12">
        <f>'[1]9.ведомства'!K1598</f>
        <v>19706485.850000001</v>
      </c>
      <c r="K323" s="12">
        <f>'[1]9.ведомства'!L1598</f>
        <v>0</v>
      </c>
      <c r="L323" s="13"/>
    </row>
    <row r="324" spans="1:12" ht="38.25" x14ac:dyDescent="0.25">
      <c r="A324" s="15" t="s">
        <v>26</v>
      </c>
      <c r="B324" s="10" t="s">
        <v>57</v>
      </c>
      <c r="C324" s="10" t="s">
        <v>296</v>
      </c>
      <c r="D324" s="10" t="s">
        <v>130</v>
      </c>
      <c r="E324" s="11">
        <v>200</v>
      </c>
      <c r="F324" s="12">
        <f>'[1]9.ведомства'!G1599</f>
        <v>2589169.84</v>
      </c>
      <c r="G324" s="12">
        <f>'[1]9.ведомства'!H1599</f>
        <v>0</v>
      </c>
      <c r="H324" s="12">
        <f>'[1]9.ведомства'!I1599</f>
        <v>397300</v>
      </c>
      <c r="I324" s="12">
        <f>'[1]9.ведомства'!J1599</f>
        <v>0</v>
      </c>
      <c r="J324" s="12">
        <f>'[1]9.ведомства'!K1599</f>
        <v>2986469.84</v>
      </c>
      <c r="K324" s="12">
        <f>'[1]9.ведомства'!L1599</f>
        <v>0</v>
      </c>
      <c r="L324" s="13"/>
    </row>
    <row r="325" spans="1:12" x14ac:dyDescent="0.25">
      <c r="A325" s="15" t="s">
        <v>63</v>
      </c>
      <c r="B325" s="10" t="s">
        <v>57</v>
      </c>
      <c r="C325" s="10" t="s">
        <v>296</v>
      </c>
      <c r="D325" s="10" t="s">
        <v>130</v>
      </c>
      <c r="E325" s="11">
        <v>800</v>
      </c>
      <c r="F325" s="12">
        <f>'[1]9.ведомства'!G1600</f>
        <v>14008.16</v>
      </c>
      <c r="G325" s="12">
        <f>'[1]9.ведомства'!H1600</f>
        <v>0</v>
      </c>
      <c r="H325" s="12">
        <f>'[1]9.ведомства'!I1600</f>
        <v>-1586</v>
      </c>
      <c r="I325" s="12">
        <f>'[1]9.ведомства'!J1600</f>
        <v>0</v>
      </c>
      <c r="J325" s="12">
        <f>'[1]9.ведомства'!K1600</f>
        <v>12422.16</v>
      </c>
      <c r="K325" s="12">
        <f>'[1]9.ведомства'!L1600</f>
        <v>0</v>
      </c>
      <c r="L325" s="13"/>
    </row>
    <row r="326" spans="1:12" x14ac:dyDescent="0.25">
      <c r="A326" s="14" t="s">
        <v>17</v>
      </c>
      <c r="B326" s="10" t="s">
        <v>57</v>
      </c>
      <c r="C326" s="10" t="s">
        <v>296</v>
      </c>
      <c r="D326" s="10" t="s">
        <v>18</v>
      </c>
      <c r="E326" s="11"/>
      <c r="F326" s="12">
        <f>F327</f>
        <v>3852813</v>
      </c>
      <c r="G326" s="12">
        <f t="shared" ref="G326:K328" si="158">G327</f>
        <v>43813</v>
      </c>
      <c r="H326" s="12">
        <f t="shared" si="158"/>
        <v>0</v>
      </c>
      <c r="I326" s="12">
        <f t="shared" si="158"/>
        <v>0</v>
      </c>
      <c r="J326" s="12">
        <f t="shared" si="158"/>
        <v>3852813</v>
      </c>
      <c r="K326" s="12">
        <f t="shared" si="158"/>
        <v>43813</v>
      </c>
      <c r="L326" s="13"/>
    </row>
    <row r="327" spans="1:12" ht="38.25" x14ac:dyDescent="0.25">
      <c r="A327" s="14" t="s">
        <v>19</v>
      </c>
      <c r="B327" s="10" t="s">
        <v>57</v>
      </c>
      <c r="C327" s="10" t="s">
        <v>296</v>
      </c>
      <c r="D327" s="10" t="s">
        <v>20</v>
      </c>
      <c r="E327" s="11"/>
      <c r="F327" s="12">
        <f>F328+F330+F332</f>
        <v>3852813</v>
      </c>
      <c r="G327" s="12">
        <f t="shared" ref="G327:K327" si="159">G328+G330+G332</f>
        <v>43813</v>
      </c>
      <c r="H327" s="12">
        <f t="shared" si="159"/>
        <v>0</v>
      </c>
      <c r="I327" s="12">
        <f t="shared" si="159"/>
        <v>0</v>
      </c>
      <c r="J327" s="12">
        <f t="shared" si="159"/>
        <v>3852813</v>
      </c>
      <c r="K327" s="12">
        <f t="shared" si="159"/>
        <v>43813</v>
      </c>
      <c r="L327" s="13"/>
    </row>
    <row r="328" spans="1:12" ht="102" x14ac:dyDescent="0.25">
      <c r="A328" s="15" t="s">
        <v>328</v>
      </c>
      <c r="B328" s="10" t="s">
        <v>57</v>
      </c>
      <c r="C328" s="10" t="s">
        <v>296</v>
      </c>
      <c r="D328" s="10" t="s">
        <v>329</v>
      </c>
      <c r="E328" s="11"/>
      <c r="F328" s="12">
        <f>F329</f>
        <v>43813</v>
      </c>
      <c r="G328" s="12">
        <f t="shared" si="158"/>
        <v>43813</v>
      </c>
      <c r="H328" s="12">
        <f t="shared" si="158"/>
        <v>0</v>
      </c>
      <c r="I328" s="12">
        <f t="shared" si="158"/>
        <v>0</v>
      </c>
      <c r="J328" s="12">
        <f t="shared" si="158"/>
        <v>43813</v>
      </c>
      <c r="K328" s="12">
        <f t="shared" si="158"/>
        <v>43813</v>
      </c>
      <c r="L328" s="13"/>
    </row>
    <row r="329" spans="1:12" ht="76.5" x14ac:dyDescent="0.25">
      <c r="A329" s="15" t="s">
        <v>23</v>
      </c>
      <c r="B329" s="10" t="s">
        <v>57</v>
      </c>
      <c r="C329" s="10" t="s">
        <v>296</v>
      </c>
      <c r="D329" s="10" t="s">
        <v>329</v>
      </c>
      <c r="E329" s="11">
        <v>100</v>
      </c>
      <c r="F329" s="12">
        <f>'[1]9.ведомства'!G234</f>
        <v>43813</v>
      </c>
      <c r="G329" s="12">
        <f>'[1]9.ведомства'!H234</f>
        <v>43813</v>
      </c>
      <c r="H329" s="12">
        <f>'[1]9.ведомства'!I234</f>
        <v>0</v>
      </c>
      <c r="I329" s="12">
        <f>'[1]9.ведомства'!J234</f>
        <v>0</v>
      </c>
      <c r="J329" s="12">
        <f>'[1]9.ведомства'!K234</f>
        <v>43813</v>
      </c>
      <c r="K329" s="12">
        <f>'[1]9.ведомства'!L234</f>
        <v>43813</v>
      </c>
      <c r="L329" s="13"/>
    </row>
    <row r="330" spans="1:12" ht="38.25" x14ac:dyDescent="0.25">
      <c r="A330" s="34" t="s">
        <v>330</v>
      </c>
      <c r="B330" s="10" t="s">
        <v>57</v>
      </c>
      <c r="C330" s="10" t="s">
        <v>296</v>
      </c>
      <c r="D330" s="10" t="s">
        <v>331</v>
      </c>
      <c r="E330" s="11"/>
      <c r="F330" s="12">
        <f t="shared" ref="F330:K330" si="160">F331</f>
        <v>1436685</v>
      </c>
      <c r="G330" s="12">
        <f t="shared" si="160"/>
        <v>0</v>
      </c>
      <c r="H330" s="12">
        <f t="shared" si="160"/>
        <v>0</v>
      </c>
      <c r="I330" s="12">
        <f t="shared" si="160"/>
        <v>0</v>
      </c>
      <c r="J330" s="12">
        <f t="shared" si="160"/>
        <v>1436685</v>
      </c>
      <c r="K330" s="12">
        <f t="shared" si="160"/>
        <v>0</v>
      </c>
      <c r="L330" s="13"/>
    </row>
    <row r="331" spans="1:12" ht="38.25" x14ac:dyDescent="0.25">
      <c r="A331" s="15" t="s">
        <v>26</v>
      </c>
      <c r="B331" s="10" t="s">
        <v>57</v>
      </c>
      <c r="C331" s="10" t="s">
        <v>296</v>
      </c>
      <c r="D331" s="10" t="s">
        <v>331</v>
      </c>
      <c r="E331" s="11">
        <v>200</v>
      </c>
      <c r="F331" s="12">
        <f>'[1]9.ведомства'!G238</f>
        <v>1436685</v>
      </c>
      <c r="G331" s="12">
        <f>'[1]9.ведомства'!H238</f>
        <v>0</v>
      </c>
      <c r="H331" s="12">
        <f>'[1]9.ведомства'!I238</f>
        <v>0</v>
      </c>
      <c r="I331" s="12">
        <f>'[1]9.ведомства'!J238</f>
        <v>0</v>
      </c>
      <c r="J331" s="12">
        <f>'[1]9.ведомства'!K238</f>
        <v>1436685</v>
      </c>
      <c r="K331" s="12">
        <f>'[1]9.ведомства'!L238</f>
        <v>0</v>
      </c>
      <c r="L331" s="13"/>
    </row>
    <row r="332" spans="1:12" ht="51" x14ac:dyDescent="0.25">
      <c r="A332" s="21" t="s">
        <v>332</v>
      </c>
      <c r="B332" s="10" t="s">
        <v>57</v>
      </c>
      <c r="C332" s="10" t="s">
        <v>296</v>
      </c>
      <c r="D332" s="10" t="s">
        <v>333</v>
      </c>
      <c r="E332" s="11"/>
      <c r="F332" s="12">
        <f t="shared" ref="F332:K332" si="161">F333</f>
        <v>2372315</v>
      </c>
      <c r="G332" s="12">
        <f t="shared" si="161"/>
        <v>0</v>
      </c>
      <c r="H332" s="12">
        <f t="shared" si="161"/>
        <v>0</v>
      </c>
      <c r="I332" s="12">
        <f t="shared" si="161"/>
        <v>0</v>
      </c>
      <c r="J332" s="12">
        <f t="shared" si="161"/>
        <v>2372315</v>
      </c>
      <c r="K332" s="12">
        <f t="shared" si="161"/>
        <v>0</v>
      </c>
      <c r="L332" s="13"/>
    </row>
    <row r="333" spans="1:12" ht="38.25" x14ac:dyDescent="0.25">
      <c r="A333" s="15" t="s">
        <v>26</v>
      </c>
      <c r="B333" s="10" t="s">
        <v>57</v>
      </c>
      <c r="C333" s="10" t="s">
        <v>296</v>
      </c>
      <c r="D333" s="10" t="s">
        <v>333</v>
      </c>
      <c r="E333" s="11">
        <v>200</v>
      </c>
      <c r="F333" s="12">
        <f>'[1]9.ведомства'!G240</f>
        <v>2372315</v>
      </c>
      <c r="G333" s="12">
        <f>'[1]9.ведомства'!H240</f>
        <v>0</v>
      </c>
      <c r="H333" s="12">
        <f>'[1]9.ведомства'!I240</f>
        <v>0</v>
      </c>
      <c r="I333" s="12">
        <f>'[1]9.ведомства'!J240</f>
        <v>0</v>
      </c>
      <c r="J333" s="12">
        <f>'[1]9.ведомства'!K240</f>
        <v>2372315</v>
      </c>
      <c r="K333" s="12">
        <f>'[1]9.ведомства'!L240</f>
        <v>0</v>
      </c>
      <c r="L333" s="13"/>
    </row>
    <row r="334" spans="1:12" x14ac:dyDescent="0.25">
      <c r="A334" s="15" t="s">
        <v>334</v>
      </c>
      <c r="B334" s="11" t="s">
        <v>79</v>
      </c>
      <c r="C334" s="10" t="s">
        <v>3</v>
      </c>
      <c r="D334" s="10"/>
      <c r="E334" s="10"/>
      <c r="F334" s="12">
        <f t="shared" ref="F334:K334" si="162">F335+F357+F387+F453</f>
        <v>201971354.66999999</v>
      </c>
      <c r="G334" s="12">
        <f t="shared" si="162"/>
        <v>39788106.950000003</v>
      </c>
      <c r="H334" s="12">
        <f t="shared" si="162"/>
        <v>23810970.309999999</v>
      </c>
      <c r="I334" s="12">
        <f t="shared" si="162"/>
        <v>0</v>
      </c>
      <c r="J334" s="12">
        <f t="shared" si="162"/>
        <v>225782324.97999999</v>
      </c>
      <c r="K334" s="12">
        <f t="shared" si="162"/>
        <v>39788106.950000003</v>
      </c>
      <c r="L334" s="13"/>
    </row>
    <row r="335" spans="1:12" x14ac:dyDescent="0.25">
      <c r="A335" s="15" t="s">
        <v>335</v>
      </c>
      <c r="B335" s="11" t="s">
        <v>79</v>
      </c>
      <c r="C335" s="10" t="s">
        <v>14</v>
      </c>
      <c r="D335" s="10"/>
      <c r="E335" s="10"/>
      <c r="F335" s="12">
        <f>F336+F352</f>
        <v>39950520.269999996</v>
      </c>
      <c r="G335" s="12">
        <f t="shared" ref="G335:K335" si="163">G336+G352</f>
        <v>11982778.050000001</v>
      </c>
      <c r="H335" s="12">
        <f t="shared" si="163"/>
        <v>1000000</v>
      </c>
      <c r="I335" s="12">
        <f t="shared" si="163"/>
        <v>0</v>
      </c>
      <c r="J335" s="12">
        <f t="shared" si="163"/>
        <v>40950520.269999996</v>
      </c>
      <c r="K335" s="12">
        <f t="shared" si="163"/>
        <v>11982778.050000001</v>
      </c>
      <c r="L335" s="13"/>
    </row>
    <row r="336" spans="1:12" ht="38.25" x14ac:dyDescent="0.25">
      <c r="A336" s="15" t="s">
        <v>227</v>
      </c>
      <c r="B336" s="10" t="s">
        <v>79</v>
      </c>
      <c r="C336" s="10" t="s">
        <v>14</v>
      </c>
      <c r="D336" s="10" t="s">
        <v>228</v>
      </c>
      <c r="E336" s="10"/>
      <c r="F336" s="12">
        <f>F337</f>
        <v>37650110.829999998</v>
      </c>
      <c r="G336" s="12">
        <f t="shared" ref="G336:K336" si="164">G337</f>
        <v>11982778.050000001</v>
      </c>
      <c r="H336" s="12">
        <f t="shared" si="164"/>
        <v>1000000</v>
      </c>
      <c r="I336" s="12">
        <f t="shared" si="164"/>
        <v>0</v>
      </c>
      <c r="J336" s="12">
        <f t="shared" si="164"/>
        <v>38650110.829999998</v>
      </c>
      <c r="K336" s="12">
        <f t="shared" si="164"/>
        <v>11982778.050000001</v>
      </c>
      <c r="L336" s="13"/>
    </row>
    <row r="337" spans="1:12" ht="25.5" x14ac:dyDescent="0.25">
      <c r="A337" s="15" t="s">
        <v>336</v>
      </c>
      <c r="B337" s="10" t="s">
        <v>79</v>
      </c>
      <c r="C337" s="10" t="s">
        <v>14</v>
      </c>
      <c r="D337" s="10" t="s">
        <v>337</v>
      </c>
      <c r="E337" s="10"/>
      <c r="F337" s="12">
        <f t="shared" ref="F337:K337" si="165">F338+F347</f>
        <v>37650110.829999998</v>
      </c>
      <c r="G337" s="12">
        <f t="shared" si="165"/>
        <v>11982778.050000001</v>
      </c>
      <c r="H337" s="12">
        <f t="shared" si="165"/>
        <v>1000000</v>
      </c>
      <c r="I337" s="12">
        <f t="shared" si="165"/>
        <v>0</v>
      </c>
      <c r="J337" s="12">
        <f t="shared" si="165"/>
        <v>38650110.829999998</v>
      </c>
      <c r="K337" s="12">
        <f t="shared" si="165"/>
        <v>11982778.050000001</v>
      </c>
      <c r="L337" s="13"/>
    </row>
    <row r="338" spans="1:12" ht="38.25" x14ac:dyDescent="0.25">
      <c r="A338" s="15" t="s">
        <v>338</v>
      </c>
      <c r="B338" s="10" t="s">
        <v>79</v>
      </c>
      <c r="C338" s="10" t="s">
        <v>14</v>
      </c>
      <c r="D338" s="10" t="s">
        <v>339</v>
      </c>
      <c r="E338" s="10"/>
      <c r="F338" s="12">
        <f t="shared" ref="F338:K338" si="166">F341+F343+F339+F345</f>
        <v>32881293.039999999</v>
      </c>
      <c r="G338" s="12">
        <f t="shared" si="166"/>
        <v>11982778.050000001</v>
      </c>
      <c r="H338" s="12">
        <f t="shared" si="166"/>
        <v>0</v>
      </c>
      <c r="I338" s="12">
        <f t="shared" si="166"/>
        <v>0</v>
      </c>
      <c r="J338" s="12">
        <f t="shared" si="166"/>
        <v>32881293.039999999</v>
      </c>
      <c r="K338" s="12">
        <f t="shared" si="166"/>
        <v>11982778.050000001</v>
      </c>
      <c r="L338" s="13"/>
    </row>
    <row r="339" spans="1:12" ht="51" x14ac:dyDescent="0.25">
      <c r="A339" s="15" t="s">
        <v>340</v>
      </c>
      <c r="B339" s="10" t="s">
        <v>79</v>
      </c>
      <c r="C339" s="10" t="s">
        <v>14</v>
      </c>
      <c r="D339" s="10" t="s">
        <v>341</v>
      </c>
      <c r="E339" s="10"/>
      <c r="F339" s="12">
        <f t="shared" ref="F339:K339" si="167">F340</f>
        <v>11982778.050000001</v>
      </c>
      <c r="G339" s="12">
        <f t="shared" si="167"/>
        <v>11982778.050000001</v>
      </c>
      <c r="H339" s="12">
        <f t="shared" si="167"/>
        <v>0</v>
      </c>
      <c r="I339" s="12">
        <f t="shared" si="167"/>
        <v>0</v>
      </c>
      <c r="J339" s="12">
        <f t="shared" si="167"/>
        <v>11982778.050000001</v>
      </c>
      <c r="K339" s="12">
        <f t="shared" si="167"/>
        <v>11982778.050000001</v>
      </c>
      <c r="L339" s="13"/>
    </row>
    <row r="340" spans="1:12" ht="38.25" x14ac:dyDescent="0.25">
      <c r="A340" s="15" t="s">
        <v>26</v>
      </c>
      <c r="B340" s="10" t="s">
        <v>79</v>
      </c>
      <c r="C340" s="10" t="s">
        <v>14</v>
      </c>
      <c r="D340" s="10" t="s">
        <v>341</v>
      </c>
      <c r="E340" s="10" t="s">
        <v>27</v>
      </c>
      <c r="F340" s="12">
        <f>'[1]9.ведомства'!G1614</f>
        <v>11982778.050000001</v>
      </c>
      <c r="G340" s="12">
        <f>'[1]9.ведомства'!H1614</f>
        <v>11982778.050000001</v>
      </c>
      <c r="H340" s="12">
        <f>'[1]9.ведомства'!I1614</f>
        <v>0</v>
      </c>
      <c r="I340" s="12"/>
      <c r="J340" s="12">
        <f>'[1]9.ведомства'!K1614</f>
        <v>11982778.050000001</v>
      </c>
      <c r="K340" s="12">
        <f>'[1]9.ведомства'!L1614</f>
        <v>11982778.050000001</v>
      </c>
      <c r="L340" s="13"/>
    </row>
    <row r="341" spans="1:12" ht="51" x14ac:dyDescent="0.25">
      <c r="A341" s="16" t="s">
        <v>342</v>
      </c>
      <c r="B341" s="10" t="s">
        <v>79</v>
      </c>
      <c r="C341" s="10" t="s">
        <v>14</v>
      </c>
      <c r="D341" s="10" t="s">
        <v>343</v>
      </c>
      <c r="E341" s="10"/>
      <c r="F341" s="12">
        <f t="shared" ref="F341:K341" si="168">F342</f>
        <v>1941739.17</v>
      </c>
      <c r="G341" s="12">
        <f t="shared" si="168"/>
        <v>0</v>
      </c>
      <c r="H341" s="12">
        <f t="shared" si="168"/>
        <v>0</v>
      </c>
      <c r="I341" s="12">
        <f t="shared" si="168"/>
        <v>0</v>
      </c>
      <c r="J341" s="12">
        <f t="shared" si="168"/>
        <v>1941739.17</v>
      </c>
      <c r="K341" s="12">
        <f t="shared" si="168"/>
        <v>0</v>
      </c>
      <c r="L341" s="13"/>
    </row>
    <row r="342" spans="1:12" ht="38.25" x14ac:dyDescent="0.25">
      <c r="A342" s="15" t="s">
        <v>26</v>
      </c>
      <c r="B342" s="10" t="s">
        <v>79</v>
      </c>
      <c r="C342" s="10" t="s">
        <v>14</v>
      </c>
      <c r="D342" s="10" t="s">
        <v>343</v>
      </c>
      <c r="E342" s="10" t="s">
        <v>27</v>
      </c>
      <c r="F342" s="12">
        <f>'[1]9.ведомства'!G1616</f>
        <v>1941739.17</v>
      </c>
      <c r="G342" s="12">
        <f>'[1]9.ведомства'!H1616</f>
        <v>0</v>
      </c>
      <c r="H342" s="12">
        <f>'[1]9.ведомства'!I1616</f>
        <v>0</v>
      </c>
      <c r="I342" s="12">
        <f>'[1]9.ведомства'!J1616</f>
        <v>0</v>
      </c>
      <c r="J342" s="12">
        <f>'[1]9.ведомства'!K1616</f>
        <v>1941739.17</v>
      </c>
      <c r="K342" s="12">
        <f>'[1]9.ведомства'!L1616</f>
        <v>0</v>
      </c>
      <c r="L342" s="13"/>
    </row>
    <row r="343" spans="1:12" ht="30" customHeight="1" x14ac:dyDescent="0.25">
      <c r="A343" s="16" t="s">
        <v>344</v>
      </c>
      <c r="B343" s="10" t="s">
        <v>79</v>
      </c>
      <c r="C343" s="10" t="s">
        <v>14</v>
      </c>
      <c r="D343" s="10" t="s">
        <v>345</v>
      </c>
      <c r="E343" s="10"/>
      <c r="F343" s="12">
        <f t="shared" ref="F343:K343" si="169">F344</f>
        <v>770000</v>
      </c>
      <c r="G343" s="12">
        <f t="shared" si="169"/>
        <v>0</v>
      </c>
      <c r="H343" s="12">
        <f t="shared" si="169"/>
        <v>0</v>
      </c>
      <c r="I343" s="12">
        <f t="shared" si="169"/>
        <v>0</v>
      </c>
      <c r="J343" s="12">
        <f t="shared" si="169"/>
        <v>770000</v>
      </c>
      <c r="K343" s="12">
        <f t="shared" si="169"/>
        <v>0</v>
      </c>
      <c r="L343" s="13"/>
    </row>
    <row r="344" spans="1:12" ht="38.25" x14ac:dyDescent="0.25">
      <c r="A344" s="15" t="s">
        <v>26</v>
      </c>
      <c r="B344" s="10" t="s">
        <v>79</v>
      </c>
      <c r="C344" s="10" t="s">
        <v>14</v>
      </c>
      <c r="D344" s="10" t="s">
        <v>345</v>
      </c>
      <c r="E344" s="10" t="s">
        <v>27</v>
      </c>
      <c r="F344" s="12">
        <f>'[1]9.ведомства'!G1204</f>
        <v>770000</v>
      </c>
      <c r="G344" s="12">
        <f>'[1]9.ведомства'!H1204</f>
        <v>0</v>
      </c>
      <c r="H344" s="12">
        <f>'[1]9.ведомства'!I1204</f>
        <v>0</v>
      </c>
      <c r="I344" s="12">
        <f>'[1]9.ведомства'!J1204</f>
        <v>0</v>
      </c>
      <c r="J344" s="12">
        <f>'[1]9.ведомства'!K1204</f>
        <v>770000</v>
      </c>
      <c r="K344" s="12">
        <f>'[1]9.ведомства'!L1204</f>
        <v>0</v>
      </c>
      <c r="L344" s="13"/>
    </row>
    <row r="345" spans="1:12" ht="38.25" x14ac:dyDescent="0.25">
      <c r="A345" s="15" t="s">
        <v>346</v>
      </c>
      <c r="B345" s="10" t="s">
        <v>79</v>
      </c>
      <c r="C345" s="10" t="s">
        <v>14</v>
      </c>
      <c r="D345" s="10" t="s">
        <v>347</v>
      </c>
      <c r="E345" s="10"/>
      <c r="F345" s="12">
        <f t="shared" ref="F345:K345" si="170">F346</f>
        <v>18186775.819999997</v>
      </c>
      <c r="G345" s="12">
        <f t="shared" si="170"/>
        <v>0</v>
      </c>
      <c r="H345" s="12">
        <f t="shared" si="170"/>
        <v>0</v>
      </c>
      <c r="I345" s="12">
        <f t="shared" si="170"/>
        <v>0</v>
      </c>
      <c r="J345" s="12">
        <f t="shared" si="170"/>
        <v>18186775.819999997</v>
      </c>
      <c r="K345" s="12">
        <f t="shared" si="170"/>
        <v>0</v>
      </c>
      <c r="L345" s="13"/>
    </row>
    <row r="346" spans="1:12" ht="38.25" x14ac:dyDescent="0.25">
      <c r="A346" s="15" t="s">
        <v>26</v>
      </c>
      <c r="B346" s="10" t="s">
        <v>79</v>
      </c>
      <c r="C346" s="10" t="s">
        <v>14</v>
      </c>
      <c r="D346" s="10" t="s">
        <v>347</v>
      </c>
      <c r="E346" s="10" t="s">
        <v>27</v>
      </c>
      <c r="F346" s="12">
        <f>'[1]9.ведомства'!G1618</f>
        <v>18186775.819999997</v>
      </c>
      <c r="G346" s="12">
        <f>'[1]9.ведомства'!H1618</f>
        <v>0</v>
      </c>
      <c r="H346" s="12">
        <f>'[1]9.ведомства'!I1618</f>
        <v>0</v>
      </c>
      <c r="I346" s="12">
        <f>'[1]9.ведомства'!J1618</f>
        <v>0</v>
      </c>
      <c r="J346" s="12">
        <f>'[1]9.ведомства'!K1618</f>
        <v>18186775.819999997</v>
      </c>
      <c r="K346" s="12">
        <f>'[1]9.ведомства'!L1618</f>
        <v>0</v>
      </c>
      <c r="L346" s="13"/>
    </row>
    <row r="347" spans="1:12" ht="38.25" x14ac:dyDescent="0.25">
      <c r="A347" s="15" t="s">
        <v>348</v>
      </c>
      <c r="B347" s="10" t="s">
        <v>79</v>
      </c>
      <c r="C347" s="10" t="s">
        <v>14</v>
      </c>
      <c r="D347" s="10" t="s">
        <v>349</v>
      </c>
      <c r="E347" s="10"/>
      <c r="F347" s="12">
        <f t="shared" ref="F347:K347" si="171">F348+F350</f>
        <v>4768817.79</v>
      </c>
      <c r="G347" s="12">
        <f t="shared" si="171"/>
        <v>0</v>
      </c>
      <c r="H347" s="12">
        <f t="shared" si="171"/>
        <v>1000000</v>
      </c>
      <c r="I347" s="12">
        <f t="shared" si="171"/>
        <v>0</v>
      </c>
      <c r="J347" s="12">
        <f t="shared" si="171"/>
        <v>5768817.79</v>
      </c>
      <c r="K347" s="12">
        <f t="shared" si="171"/>
        <v>0</v>
      </c>
      <c r="L347" s="13"/>
    </row>
    <row r="348" spans="1:12" ht="25.5" x14ac:dyDescent="0.25">
      <c r="A348" s="15" t="s">
        <v>350</v>
      </c>
      <c r="B348" s="10" t="s">
        <v>79</v>
      </c>
      <c r="C348" s="10" t="s">
        <v>14</v>
      </c>
      <c r="D348" s="10" t="s">
        <v>351</v>
      </c>
      <c r="E348" s="10"/>
      <c r="F348" s="12">
        <f t="shared" ref="F348:K348" si="172">F349</f>
        <v>4736691</v>
      </c>
      <c r="G348" s="12">
        <f t="shared" si="172"/>
        <v>0</v>
      </c>
      <c r="H348" s="12">
        <f t="shared" si="172"/>
        <v>1000000</v>
      </c>
      <c r="I348" s="12">
        <f t="shared" si="172"/>
        <v>0</v>
      </c>
      <c r="J348" s="12">
        <f t="shared" si="172"/>
        <v>5736691</v>
      </c>
      <c r="K348" s="12">
        <f t="shared" si="172"/>
        <v>0</v>
      </c>
      <c r="L348" s="13"/>
    </row>
    <row r="349" spans="1:12" ht="38.25" x14ac:dyDescent="0.25">
      <c r="A349" s="15" t="s">
        <v>26</v>
      </c>
      <c r="B349" s="10" t="s">
        <v>79</v>
      </c>
      <c r="C349" s="10" t="s">
        <v>14</v>
      </c>
      <c r="D349" s="10" t="s">
        <v>351</v>
      </c>
      <c r="E349" s="10" t="s">
        <v>27</v>
      </c>
      <c r="F349" s="12">
        <f>'[1]9.ведомства'!G1621+'[1]9.ведомства'!G1207</f>
        <v>4736691</v>
      </c>
      <c r="G349" s="12">
        <f>'[1]9.ведомства'!H1621+'[1]9.ведомства'!H1207</f>
        <v>0</v>
      </c>
      <c r="H349" s="12">
        <f>'[1]9.ведомства'!I1621+'[1]9.ведомства'!I1207</f>
        <v>1000000</v>
      </c>
      <c r="I349" s="12">
        <f>'[1]9.ведомства'!J1621+'[1]9.ведомства'!J1207</f>
        <v>0</v>
      </c>
      <c r="J349" s="12">
        <f>'[1]9.ведомства'!K1621+'[1]9.ведомства'!K1207</f>
        <v>5736691</v>
      </c>
      <c r="K349" s="12">
        <f>'[1]9.ведомства'!L1621+'[1]9.ведомства'!L1207</f>
        <v>0</v>
      </c>
      <c r="L349" s="13"/>
    </row>
    <row r="350" spans="1:12" ht="25.5" x14ac:dyDescent="0.25">
      <c r="A350" s="16" t="s">
        <v>352</v>
      </c>
      <c r="B350" s="10" t="s">
        <v>79</v>
      </c>
      <c r="C350" s="10" t="s">
        <v>14</v>
      </c>
      <c r="D350" s="10" t="s">
        <v>353</v>
      </c>
      <c r="E350" s="10"/>
      <c r="F350" s="12">
        <f t="shared" ref="F350:K350" si="173">F351</f>
        <v>32126.79</v>
      </c>
      <c r="G350" s="12">
        <f t="shared" si="173"/>
        <v>0</v>
      </c>
      <c r="H350" s="12">
        <f t="shared" si="173"/>
        <v>0</v>
      </c>
      <c r="I350" s="12">
        <f t="shared" si="173"/>
        <v>0</v>
      </c>
      <c r="J350" s="12">
        <f t="shared" si="173"/>
        <v>32126.79</v>
      </c>
      <c r="K350" s="12">
        <f t="shared" si="173"/>
        <v>0</v>
      </c>
      <c r="L350" s="13"/>
    </row>
    <row r="351" spans="1:12" ht="38.25" x14ac:dyDescent="0.25">
      <c r="A351" s="15" t="s">
        <v>26</v>
      </c>
      <c r="B351" s="10" t="s">
        <v>79</v>
      </c>
      <c r="C351" s="10" t="s">
        <v>14</v>
      </c>
      <c r="D351" s="10" t="s">
        <v>353</v>
      </c>
      <c r="E351" s="10" t="s">
        <v>27</v>
      </c>
      <c r="F351" s="12">
        <f>'[1]9.ведомства'!G1209</f>
        <v>32126.79</v>
      </c>
      <c r="G351" s="12">
        <f>'[1]9.ведомства'!H1209</f>
        <v>0</v>
      </c>
      <c r="H351" s="12">
        <f>'[1]9.ведомства'!I1209</f>
        <v>0</v>
      </c>
      <c r="I351" s="12">
        <f>'[1]9.ведомства'!J1209</f>
        <v>0</v>
      </c>
      <c r="J351" s="12">
        <f>'[1]9.ведомства'!K1209</f>
        <v>32126.79</v>
      </c>
      <c r="K351" s="12">
        <f>'[1]9.ведомства'!L1209</f>
        <v>0</v>
      </c>
      <c r="L351" s="13"/>
    </row>
    <row r="352" spans="1:12" x14ac:dyDescent="0.25">
      <c r="A352" s="15" t="s">
        <v>17</v>
      </c>
      <c r="B352" s="10" t="s">
        <v>79</v>
      </c>
      <c r="C352" s="10" t="s">
        <v>14</v>
      </c>
      <c r="D352" s="10" t="s">
        <v>18</v>
      </c>
      <c r="E352" s="10"/>
      <c r="F352" s="12">
        <f>F353</f>
        <v>2300409.44</v>
      </c>
      <c r="G352" s="12">
        <f t="shared" ref="G352:K353" si="174">G353</f>
        <v>0</v>
      </c>
      <c r="H352" s="12">
        <f t="shared" si="174"/>
        <v>0</v>
      </c>
      <c r="I352" s="12">
        <f t="shared" si="174"/>
        <v>0</v>
      </c>
      <c r="J352" s="12">
        <f t="shared" si="174"/>
        <v>2300409.44</v>
      </c>
      <c r="K352" s="12">
        <f t="shared" si="174"/>
        <v>0</v>
      </c>
      <c r="L352" s="13"/>
    </row>
    <row r="353" spans="1:12" ht="38.25" x14ac:dyDescent="0.25">
      <c r="A353" s="14" t="s">
        <v>19</v>
      </c>
      <c r="B353" s="10" t="s">
        <v>79</v>
      </c>
      <c r="C353" s="10" t="s">
        <v>14</v>
      </c>
      <c r="D353" s="10" t="s">
        <v>20</v>
      </c>
      <c r="E353" s="10"/>
      <c r="F353" s="12">
        <f>F354</f>
        <v>2300409.44</v>
      </c>
      <c r="G353" s="12">
        <f t="shared" si="174"/>
        <v>0</v>
      </c>
      <c r="H353" s="12">
        <f t="shared" si="174"/>
        <v>0</v>
      </c>
      <c r="I353" s="12">
        <f t="shared" si="174"/>
        <v>0</v>
      </c>
      <c r="J353" s="12">
        <f t="shared" si="174"/>
        <v>2300409.44</v>
      </c>
      <c r="K353" s="12">
        <f t="shared" si="174"/>
        <v>0</v>
      </c>
      <c r="L353" s="13"/>
    </row>
    <row r="354" spans="1:12" ht="76.5" x14ac:dyDescent="0.25">
      <c r="A354" s="14" t="s">
        <v>157</v>
      </c>
      <c r="B354" s="35" t="s">
        <v>79</v>
      </c>
      <c r="C354" s="10" t="s">
        <v>14</v>
      </c>
      <c r="D354" s="35" t="s">
        <v>158</v>
      </c>
      <c r="E354" s="36"/>
      <c r="F354" s="12">
        <f>SUM(F355:F356)</f>
        <v>2300409.44</v>
      </c>
      <c r="G354" s="12">
        <f t="shared" ref="G354:K354" si="175">SUM(G355:G356)</f>
        <v>0</v>
      </c>
      <c r="H354" s="12">
        <f t="shared" si="175"/>
        <v>0</v>
      </c>
      <c r="I354" s="12">
        <f t="shared" si="175"/>
        <v>0</v>
      </c>
      <c r="J354" s="12">
        <f t="shared" si="175"/>
        <v>2300409.44</v>
      </c>
      <c r="K354" s="12">
        <f t="shared" si="175"/>
        <v>0</v>
      </c>
      <c r="L354" s="13"/>
    </row>
    <row r="355" spans="1:12" ht="38.25" x14ac:dyDescent="0.25">
      <c r="A355" s="37" t="s">
        <v>354</v>
      </c>
      <c r="B355" s="35" t="s">
        <v>79</v>
      </c>
      <c r="C355" s="10" t="s">
        <v>14</v>
      </c>
      <c r="D355" s="35" t="s">
        <v>158</v>
      </c>
      <c r="E355" s="36">
        <v>200</v>
      </c>
      <c r="F355" s="12">
        <f>'[1]9.ведомства'!G461</f>
        <v>2242759.44</v>
      </c>
      <c r="G355" s="12">
        <f>'[1]9.ведомства'!H461</f>
        <v>0</v>
      </c>
      <c r="H355" s="12">
        <f>'[1]9.ведомства'!I461</f>
        <v>0</v>
      </c>
      <c r="I355" s="12">
        <f>'[1]9.ведомства'!J461</f>
        <v>0</v>
      </c>
      <c r="J355" s="12">
        <f>'[1]9.ведомства'!K461</f>
        <v>2242759.44</v>
      </c>
      <c r="K355" s="12">
        <f>'[1]9.ведомства'!L461</f>
        <v>0</v>
      </c>
      <c r="L355" s="13"/>
    </row>
    <row r="356" spans="1:12" x14ac:dyDescent="0.25">
      <c r="A356" s="15" t="s">
        <v>63</v>
      </c>
      <c r="B356" s="35" t="s">
        <v>79</v>
      </c>
      <c r="C356" s="10" t="s">
        <v>14</v>
      </c>
      <c r="D356" s="35" t="s">
        <v>158</v>
      </c>
      <c r="E356" s="36">
        <v>800</v>
      </c>
      <c r="F356" s="12">
        <f>'[1]9.ведомства'!G462</f>
        <v>57650</v>
      </c>
      <c r="G356" s="12">
        <f>'[1]9.ведомства'!H462</f>
        <v>0</v>
      </c>
      <c r="H356" s="12">
        <f>'[1]9.ведомства'!I462</f>
        <v>0</v>
      </c>
      <c r="I356" s="12">
        <f>'[1]9.ведомства'!J462</f>
        <v>0</v>
      </c>
      <c r="J356" s="12">
        <f>'[1]9.ведомства'!K462</f>
        <v>57650</v>
      </c>
      <c r="K356" s="12">
        <f>'[1]9.ведомства'!L462</f>
        <v>0</v>
      </c>
      <c r="L356" s="13"/>
    </row>
    <row r="357" spans="1:12" x14ac:dyDescent="0.25">
      <c r="A357" s="15" t="s">
        <v>355</v>
      </c>
      <c r="B357" s="10" t="s">
        <v>79</v>
      </c>
      <c r="C357" s="10" t="s">
        <v>16</v>
      </c>
      <c r="D357" s="10"/>
      <c r="E357" s="10"/>
      <c r="F357" s="12">
        <f t="shared" ref="F357:K357" si="176">F358+F382</f>
        <v>32835815.509999998</v>
      </c>
      <c r="G357" s="12">
        <f t="shared" si="176"/>
        <v>0</v>
      </c>
      <c r="H357" s="12">
        <f t="shared" si="176"/>
        <v>20973524.309999999</v>
      </c>
      <c r="I357" s="12">
        <f t="shared" si="176"/>
        <v>0</v>
      </c>
      <c r="J357" s="12">
        <f t="shared" si="176"/>
        <v>53809339.82</v>
      </c>
      <c r="K357" s="12">
        <f t="shared" si="176"/>
        <v>0</v>
      </c>
      <c r="L357" s="13"/>
    </row>
    <row r="358" spans="1:12" ht="38.25" x14ac:dyDescent="0.25">
      <c r="A358" s="15" t="s">
        <v>356</v>
      </c>
      <c r="B358" s="10" t="s">
        <v>79</v>
      </c>
      <c r="C358" s="10" t="s">
        <v>16</v>
      </c>
      <c r="D358" s="10" t="s">
        <v>228</v>
      </c>
      <c r="E358" s="10"/>
      <c r="F358" s="12">
        <f t="shared" ref="F358:K358" si="177">F359+F368+F378</f>
        <v>32058679.509999998</v>
      </c>
      <c r="G358" s="12">
        <f t="shared" si="177"/>
        <v>0</v>
      </c>
      <c r="H358" s="12">
        <f t="shared" si="177"/>
        <v>20973524.309999999</v>
      </c>
      <c r="I358" s="12">
        <f t="shared" si="177"/>
        <v>0</v>
      </c>
      <c r="J358" s="12">
        <f t="shared" si="177"/>
        <v>53032203.82</v>
      </c>
      <c r="K358" s="12">
        <f t="shared" si="177"/>
        <v>0</v>
      </c>
      <c r="L358" s="13"/>
    </row>
    <row r="359" spans="1:12" ht="38.25" x14ac:dyDescent="0.25">
      <c r="A359" s="15" t="s">
        <v>357</v>
      </c>
      <c r="B359" s="10" t="s">
        <v>79</v>
      </c>
      <c r="C359" s="10" t="s">
        <v>16</v>
      </c>
      <c r="D359" s="10" t="s">
        <v>358</v>
      </c>
      <c r="E359" s="10"/>
      <c r="F359" s="12">
        <f t="shared" ref="F359:K359" si="178">F360+F365</f>
        <v>5222500</v>
      </c>
      <c r="G359" s="12">
        <f t="shared" si="178"/>
        <v>0</v>
      </c>
      <c r="H359" s="12">
        <f t="shared" si="178"/>
        <v>0</v>
      </c>
      <c r="I359" s="12">
        <f t="shared" si="178"/>
        <v>0</v>
      </c>
      <c r="J359" s="12">
        <f t="shared" si="178"/>
        <v>5222500</v>
      </c>
      <c r="K359" s="12">
        <f t="shared" si="178"/>
        <v>0</v>
      </c>
      <c r="L359" s="13"/>
    </row>
    <row r="360" spans="1:12" ht="63.75" x14ac:dyDescent="0.25">
      <c r="A360" s="15" t="s">
        <v>359</v>
      </c>
      <c r="B360" s="10" t="s">
        <v>79</v>
      </c>
      <c r="C360" s="10" t="s">
        <v>16</v>
      </c>
      <c r="D360" s="10" t="s">
        <v>360</v>
      </c>
      <c r="E360" s="10"/>
      <c r="F360" s="12">
        <f>F363+F361</f>
        <v>222500</v>
      </c>
      <c r="G360" s="12">
        <f t="shared" ref="G360:K360" si="179">G363+G361</f>
        <v>0</v>
      </c>
      <c r="H360" s="12">
        <f t="shared" si="179"/>
        <v>0</v>
      </c>
      <c r="I360" s="12">
        <f t="shared" si="179"/>
        <v>0</v>
      </c>
      <c r="J360" s="12">
        <f t="shared" si="179"/>
        <v>222500</v>
      </c>
      <c r="K360" s="12">
        <f t="shared" si="179"/>
        <v>0</v>
      </c>
      <c r="L360" s="13"/>
    </row>
    <row r="361" spans="1:12" ht="38.25" x14ac:dyDescent="0.25">
      <c r="A361" s="24" t="s">
        <v>361</v>
      </c>
      <c r="B361" s="23" t="s">
        <v>79</v>
      </c>
      <c r="C361" s="23" t="s">
        <v>16</v>
      </c>
      <c r="D361" s="23" t="s">
        <v>362</v>
      </c>
      <c r="E361" s="10"/>
      <c r="F361" s="12">
        <f t="shared" ref="F361:K361" si="180">F362</f>
        <v>22500</v>
      </c>
      <c r="G361" s="12">
        <f t="shared" si="180"/>
        <v>0</v>
      </c>
      <c r="H361" s="12">
        <f t="shared" si="180"/>
        <v>0</v>
      </c>
      <c r="I361" s="12">
        <f t="shared" si="180"/>
        <v>0</v>
      </c>
      <c r="J361" s="12">
        <f t="shared" si="180"/>
        <v>22500</v>
      </c>
      <c r="K361" s="12">
        <f t="shared" si="180"/>
        <v>0</v>
      </c>
      <c r="L361" s="13"/>
    </row>
    <row r="362" spans="1:12" ht="38.25" x14ac:dyDescent="0.25">
      <c r="A362" s="24" t="s">
        <v>26</v>
      </c>
      <c r="B362" s="23" t="s">
        <v>79</v>
      </c>
      <c r="C362" s="23" t="s">
        <v>16</v>
      </c>
      <c r="D362" s="23" t="s">
        <v>362</v>
      </c>
      <c r="E362" s="10" t="s">
        <v>27</v>
      </c>
      <c r="F362" s="12">
        <f>'[1]9.ведомства'!G1215</f>
        <v>22500</v>
      </c>
      <c r="G362" s="12">
        <f>'[1]9.ведомства'!H1215</f>
        <v>0</v>
      </c>
      <c r="H362" s="12">
        <f>'[1]9.ведомства'!I1215</f>
        <v>0</v>
      </c>
      <c r="I362" s="12">
        <f>'[1]9.ведомства'!J1215</f>
        <v>0</v>
      </c>
      <c r="J362" s="12">
        <f>'[1]9.ведомства'!K1215</f>
        <v>22500</v>
      </c>
      <c r="K362" s="12">
        <f>'[1]9.ведомства'!L1215</f>
        <v>0</v>
      </c>
      <c r="L362" s="13"/>
    </row>
    <row r="363" spans="1:12" ht="51" x14ac:dyDescent="0.25">
      <c r="A363" s="16" t="s">
        <v>363</v>
      </c>
      <c r="B363" s="10" t="s">
        <v>79</v>
      </c>
      <c r="C363" s="10" t="s">
        <v>16</v>
      </c>
      <c r="D363" s="10" t="s">
        <v>364</v>
      </c>
      <c r="E363" s="10"/>
      <c r="F363" s="12">
        <f t="shared" ref="F363:K363" si="181">F364</f>
        <v>200000</v>
      </c>
      <c r="G363" s="12">
        <f t="shared" si="181"/>
        <v>0</v>
      </c>
      <c r="H363" s="12">
        <f t="shared" si="181"/>
        <v>0</v>
      </c>
      <c r="I363" s="12">
        <f t="shared" si="181"/>
        <v>0</v>
      </c>
      <c r="J363" s="12">
        <f t="shared" si="181"/>
        <v>200000</v>
      </c>
      <c r="K363" s="12">
        <f t="shared" si="181"/>
        <v>0</v>
      </c>
      <c r="L363" s="13"/>
    </row>
    <row r="364" spans="1:12" ht="25.5" x14ac:dyDescent="0.25">
      <c r="A364" s="16" t="s">
        <v>75</v>
      </c>
      <c r="B364" s="10" t="s">
        <v>79</v>
      </c>
      <c r="C364" s="10" t="s">
        <v>16</v>
      </c>
      <c r="D364" s="10" t="s">
        <v>364</v>
      </c>
      <c r="E364" s="10" t="s">
        <v>365</v>
      </c>
      <c r="F364" s="12">
        <f>'[1]9.ведомства'!G1217</f>
        <v>200000</v>
      </c>
      <c r="G364" s="12">
        <f>'[1]9.ведомства'!H1217</f>
        <v>0</v>
      </c>
      <c r="H364" s="12">
        <f>'[1]9.ведомства'!I1217</f>
        <v>0</v>
      </c>
      <c r="I364" s="12">
        <f>'[1]9.ведомства'!J1217</f>
        <v>0</v>
      </c>
      <c r="J364" s="12">
        <f>'[1]9.ведомства'!K1217</f>
        <v>200000</v>
      </c>
      <c r="K364" s="12">
        <f>'[1]9.ведомства'!L1217</f>
        <v>0</v>
      </c>
      <c r="L364" s="13"/>
    </row>
    <row r="365" spans="1:12" ht="63.75" x14ac:dyDescent="0.25">
      <c r="A365" s="16" t="s">
        <v>366</v>
      </c>
      <c r="B365" s="10" t="s">
        <v>79</v>
      </c>
      <c r="C365" s="10" t="s">
        <v>16</v>
      </c>
      <c r="D365" s="10" t="s">
        <v>367</v>
      </c>
      <c r="E365" s="10"/>
      <c r="F365" s="12">
        <f>F366</f>
        <v>5000000</v>
      </c>
      <c r="G365" s="12">
        <f t="shared" ref="G365:K366" si="182">G366</f>
        <v>0</v>
      </c>
      <c r="H365" s="12">
        <f t="shared" si="182"/>
        <v>0</v>
      </c>
      <c r="I365" s="12">
        <f t="shared" si="182"/>
        <v>0</v>
      </c>
      <c r="J365" s="12">
        <f t="shared" si="182"/>
        <v>5000000</v>
      </c>
      <c r="K365" s="12">
        <f t="shared" si="182"/>
        <v>0</v>
      </c>
      <c r="L365" s="13"/>
    </row>
    <row r="366" spans="1:12" ht="25.5" x14ac:dyDescent="0.25">
      <c r="A366" s="24" t="s">
        <v>368</v>
      </c>
      <c r="B366" s="10" t="s">
        <v>79</v>
      </c>
      <c r="C366" s="10" t="s">
        <v>16</v>
      </c>
      <c r="D366" s="10" t="s">
        <v>369</v>
      </c>
      <c r="E366" s="10"/>
      <c r="F366" s="12">
        <f>F367</f>
        <v>5000000</v>
      </c>
      <c r="G366" s="12">
        <f t="shared" si="182"/>
        <v>0</v>
      </c>
      <c r="H366" s="12">
        <f t="shared" si="182"/>
        <v>0</v>
      </c>
      <c r="I366" s="12">
        <f t="shared" si="182"/>
        <v>0</v>
      </c>
      <c r="J366" s="12">
        <f t="shared" si="182"/>
        <v>5000000</v>
      </c>
      <c r="K366" s="12">
        <f t="shared" si="182"/>
        <v>0</v>
      </c>
      <c r="L366" s="13"/>
    </row>
    <row r="367" spans="1:12" ht="38.25" x14ac:dyDescent="0.25">
      <c r="A367" s="15" t="s">
        <v>26</v>
      </c>
      <c r="B367" s="10" t="s">
        <v>79</v>
      </c>
      <c r="C367" s="10" t="s">
        <v>16</v>
      </c>
      <c r="D367" s="10" t="s">
        <v>369</v>
      </c>
      <c r="E367" s="10" t="s">
        <v>27</v>
      </c>
      <c r="F367" s="12">
        <f>'[1]9.ведомства'!G1222</f>
        <v>5000000</v>
      </c>
      <c r="G367" s="12">
        <f>'[1]9.ведомства'!H1222</f>
        <v>0</v>
      </c>
      <c r="H367" s="12">
        <f>'[1]9.ведомства'!I1222</f>
        <v>0</v>
      </c>
      <c r="I367" s="12">
        <f>'[1]9.ведомства'!J1222</f>
        <v>0</v>
      </c>
      <c r="J367" s="12">
        <f>'[1]9.ведомства'!K1222</f>
        <v>5000000</v>
      </c>
      <c r="K367" s="12">
        <f>'[1]9.ведомства'!L1222</f>
        <v>0</v>
      </c>
      <c r="L367" s="13"/>
    </row>
    <row r="368" spans="1:12" ht="51" x14ac:dyDescent="0.25">
      <c r="A368" s="15" t="s">
        <v>370</v>
      </c>
      <c r="B368" s="10" t="s">
        <v>79</v>
      </c>
      <c r="C368" s="10" t="s">
        <v>16</v>
      </c>
      <c r="D368" s="10" t="s">
        <v>371</v>
      </c>
      <c r="E368" s="10"/>
      <c r="F368" s="12">
        <f>F369+F372+F375</f>
        <v>14707179.51</v>
      </c>
      <c r="G368" s="12">
        <f t="shared" ref="G368:K368" si="183">G369+G372+G375</f>
        <v>0</v>
      </c>
      <c r="H368" s="12">
        <f t="shared" si="183"/>
        <v>20000000</v>
      </c>
      <c r="I368" s="12">
        <f t="shared" si="183"/>
        <v>0</v>
      </c>
      <c r="J368" s="12">
        <f t="shared" si="183"/>
        <v>34707179.509999998</v>
      </c>
      <c r="K368" s="12">
        <f t="shared" si="183"/>
        <v>0</v>
      </c>
      <c r="L368" s="13"/>
    </row>
    <row r="369" spans="1:12" ht="51" x14ac:dyDescent="0.25">
      <c r="A369" s="15" t="s">
        <v>372</v>
      </c>
      <c r="B369" s="10" t="s">
        <v>79</v>
      </c>
      <c r="C369" s="10" t="s">
        <v>16</v>
      </c>
      <c r="D369" s="10" t="s">
        <v>373</v>
      </c>
      <c r="E369" s="10"/>
      <c r="F369" s="12">
        <f>F370</f>
        <v>3190285.74</v>
      </c>
      <c r="G369" s="12">
        <f t="shared" ref="G369:K370" si="184">G370</f>
        <v>0</v>
      </c>
      <c r="H369" s="12">
        <f t="shared" si="184"/>
        <v>0</v>
      </c>
      <c r="I369" s="12">
        <f t="shared" si="184"/>
        <v>0</v>
      </c>
      <c r="J369" s="12">
        <f t="shared" si="184"/>
        <v>3190285.74</v>
      </c>
      <c r="K369" s="12">
        <f t="shared" si="184"/>
        <v>0</v>
      </c>
      <c r="L369" s="13"/>
    </row>
    <row r="370" spans="1:12" ht="25.5" x14ac:dyDescent="0.25">
      <c r="A370" s="24" t="s">
        <v>374</v>
      </c>
      <c r="B370" s="10" t="s">
        <v>79</v>
      </c>
      <c r="C370" s="10" t="s">
        <v>16</v>
      </c>
      <c r="D370" s="10" t="s">
        <v>375</v>
      </c>
      <c r="E370" s="10"/>
      <c r="F370" s="12">
        <f>F371</f>
        <v>3190285.74</v>
      </c>
      <c r="G370" s="12">
        <f t="shared" si="184"/>
        <v>0</v>
      </c>
      <c r="H370" s="12">
        <f t="shared" si="184"/>
        <v>0</v>
      </c>
      <c r="I370" s="12">
        <f t="shared" si="184"/>
        <v>0</v>
      </c>
      <c r="J370" s="12">
        <f t="shared" si="184"/>
        <v>3190285.74</v>
      </c>
      <c r="K370" s="12">
        <f t="shared" si="184"/>
        <v>0</v>
      </c>
      <c r="L370" s="13"/>
    </row>
    <row r="371" spans="1:12" ht="38.25" x14ac:dyDescent="0.25">
      <c r="A371" s="15" t="s">
        <v>26</v>
      </c>
      <c r="B371" s="10" t="s">
        <v>79</v>
      </c>
      <c r="C371" s="10" t="s">
        <v>16</v>
      </c>
      <c r="D371" s="10" t="s">
        <v>375</v>
      </c>
      <c r="E371" s="10" t="s">
        <v>27</v>
      </c>
      <c r="F371" s="12">
        <f>'[1]9.ведомства'!G1226</f>
        <v>3190285.74</v>
      </c>
      <c r="G371" s="12">
        <f>'[1]9.ведомства'!H1226</f>
        <v>0</v>
      </c>
      <c r="H371" s="12">
        <f>'[1]9.ведомства'!I1226</f>
        <v>0</v>
      </c>
      <c r="I371" s="12">
        <f>'[1]9.ведомства'!J1226</f>
        <v>0</v>
      </c>
      <c r="J371" s="12">
        <f>'[1]9.ведомства'!K1226</f>
        <v>3190285.74</v>
      </c>
      <c r="K371" s="12">
        <f>'[1]9.ведомства'!L1226</f>
        <v>0</v>
      </c>
      <c r="L371" s="13"/>
    </row>
    <row r="372" spans="1:12" ht="76.5" x14ac:dyDescent="0.25">
      <c r="A372" s="24" t="s">
        <v>376</v>
      </c>
      <c r="B372" s="10" t="s">
        <v>79</v>
      </c>
      <c r="C372" s="10" t="s">
        <v>16</v>
      </c>
      <c r="D372" s="10" t="s">
        <v>377</v>
      </c>
      <c r="E372" s="10"/>
      <c r="F372" s="12">
        <f>F373</f>
        <v>125600</v>
      </c>
      <c r="G372" s="12">
        <f t="shared" ref="G372:K376" si="185">G373</f>
        <v>0</v>
      </c>
      <c r="H372" s="12">
        <f t="shared" si="185"/>
        <v>0</v>
      </c>
      <c r="I372" s="12">
        <f t="shared" si="185"/>
        <v>0</v>
      </c>
      <c r="J372" s="12">
        <f t="shared" si="185"/>
        <v>125600</v>
      </c>
      <c r="K372" s="12">
        <f t="shared" si="185"/>
        <v>0</v>
      </c>
      <c r="L372" s="13"/>
    </row>
    <row r="373" spans="1:12" ht="51" x14ac:dyDescent="0.25">
      <c r="A373" s="24" t="s">
        <v>378</v>
      </c>
      <c r="B373" s="10" t="s">
        <v>79</v>
      </c>
      <c r="C373" s="10" t="s">
        <v>16</v>
      </c>
      <c r="D373" s="10" t="s">
        <v>379</v>
      </c>
      <c r="E373" s="10"/>
      <c r="F373" s="12">
        <f>F374</f>
        <v>125600</v>
      </c>
      <c r="G373" s="12">
        <f t="shared" si="185"/>
        <v>0</v>
      </c>
      <c r="H373" s="12">
        <f t="shared" si="185"/>
        <v>0</v>
      </c>
      <c r="I373" s="12">
        <f t="shared" si="185"/>
        <v>0</v>
      </c>
      <c r="J373" s="12">
        <f t="shared" si="185"/>
        <v>125600</v>
      </c>
      <c r="K373" s="12">
        <f t="shared" si="185"/>
        <v>0</v>
      </c>
      <c r="L373" s="13"/>
    </row>
    <row r="374" spans="1:12" ht="38.25" x14ac:dyDescent="0.25">
      <c r="A374" s="15" t="s">
        <v>26</v>
      </c>
      <c r="B374" s="10" t="s">
        <v>79</v>
      </c>
      <c r="C374" s="10" t="s">
        <v>16</v>
      </c>
      <c r="D374" s="10" t="s">
        <v>379</v>
      </c>
      <c r="E374" s="10" t="s">
        <v>27</v>
      </c>
      <c r="F374" s="12">
        <f>'[1]9.ведомства'!G1229</f>
        <v>125600</v>
      </c>
      <c r="G374" s="12">
        <f>'[1]9.ведомства'!H1229</f>
        <v>0</v>
      </c>
      <c r="H374" s="12">
        <f>'[1]9.ведомства'!I1229</f>
        <v>0</v>
      </c>
      <c r="I374" s="12">
        <f>'[1]9.ведомства'!J1229</f>
        <v>0</v>
      </c>
      <c r="J374" s="12">
        <f>'[1]9.ведомства'!K1229</f>
        <v>125600</v>
      </c>
      <c r="K374" s="12">
        <f>'[1]9.ведомства'!L1229</f>
        <v>0</v>
      </c>
      <c r="L374" s="13"/>
    </row>
    <row r="375" spans="1:12" ht="51" x14ac:dyDescent="0.25">
      <c r="A375" s="24" t="s">
        <v>380</v>
      </c>
      <c r="B375" s="23" t="s">
        <v>79</v>
      </c>
      <c r="C375" s="23" t="s">
        <v>16</v>
      </c>
      <c r="D375" s="23" t="s">
        <v>381</v>
      </c>
      <c r="E375" s="10"/>
      <c r="F375" s="12">
        <f>F376</f>
        <v>11391293.77</v>
      </c>
      <c r="G375" s="12">
        <f t="shared" si="185"/>
        <v>0</v>
      </c>
      <c r="H375" s="12">
        <f t="shared" si="185"/>
        <v>20000000</v>
      </c>
      <c r="I375" s="12">
        <f t="shared" si="185"/>
        <v>0</v>
      </c>
      <c r="J375" s="12">
        <f t="shared" si="185"/>
        <v>31391293.77</v>
      </c>
      <c r="K375" s="12">
        <f t="shared" si="185"/>
        <v>0</v>
      </c>
      <c r="L375" s="13"/>
    </row>
    <row r="376" spans="1:12" ht="38.25" x14ac:dyDescent="0.25">
      <c r="A376" s="24" t="s">
        <v>382</v>
      </c>
      <c r="B376" s="23" t="s">
        <v>79</v>
      </c>
      <c r="C376" s="23" t="s">
        <v>16</v>
      </c>
      <c r="D376" s="23" t="s">
        <v>383</v>
      </c>
      <c r="E376" s="10"/>
      <c r="F376" s="12">
        <f>F377</f>
        <v>11391293.77</v>
      </c>
      <c r="G376" s="12">
        <f t="shared" si="185"/>
        <v>0</v>
      </c>
      <c r="H376" s="12">
        <f t="shared" si="185"/>
        <v>20000000</v>
      </c>
      <c r="I376" s="12">
        <f t="shared" si="185"/>
        <v>0</v>
      </c>
      <c r="J376" s="12">
        <f t="shared" si="185"/>
        <v>31391293.77</v>
      </c>
      <c r="K376" s="12">
        <f t="shared" si="185"/>
        <v>0</v>
      </c>
      <c r="L376" s="13"/>
    </row>
    <row r="377" spans="1:12" ht="38.25" x14ac:dyDescent="0.25">
      <c r="A377" s="24" t="s">
        <v>257</v>
      </c>
      <c r="B377" s="23" t="s">
        <v>79</v>
      </c>
      <c r="C377" s="23" t="s">
        <v>16</v>
      </c>
      <c r="D377" s="23" t="s">
        <v>383</v>
      </c>
      <c r="E377" s="10" t="s">
        <v>258</v>
      </c>
      <c r="F377" s="12">
        <f>'[1]9.ведомства'!G1232</f>
        <v>11391293.77</v>
      </c>
      <c r="G377" s="12">
        <f>'[1]9.ведомства'!H1232</f>
        <v>0</v>
      </c>
      <c r="H377" s="12">
        <f>'[1]9.ведомства'!I1232</f>
        <v>20000000</v>
      </c>
      <c r="I377" s="12">
        <f>'[1]9.ведомства'!J1232</f>
        <v>0</v>
      </c>
      <c r="J377" s="12">
        <f>'[1]9.ведомства'!K1232</f>
        <v>31391293.77</v>
      </c>
      <c r="K377" s="12">
        <f>'[1]9.ведомства'!L1232</f>
        <v>0</v>
      </c>
      <c r="L377" s="13"/>
    </row>
    <row r="378" spans="1:12" ht="25.5" x14ac:dyDescent="0.25">
      <c r="A378" s="15" t="s">
        <v>336</v>
      </c>
      <c r="B378" s="10" t="s">
        <v>79</v>
      </c>
      <c r="C378" s="10" t="s">
        <v>16</v>
      </c>
      <c r="D378" s="10" t="s">
        <v>337</v>
      </c>
      <c r="E378" s="10"/>
      <c r="F378" s="12">
        <f>F379</f>
        <v>12129000</v>
      </c>
      <c r="G378" s="12">
        <f t="shared" ref="G378:K380" si="186">G379</f>
        <v>0</v>
      </c>
      <c r="H378" s="12">
        <f t="shared" si="186"/>
        <v>973524.31</v>
      </c>
      <c r="I378" s="12">
        <f t="shared" si="186"/>
        <v>0</v>
      </c>
      <c r="J378" s="12">
        <f t="shared" si="186"/>
        <v>13102524.310000001</v>
      </c>
      <c r="K378" s="12">
        <f t="shared" si="186"/>
        <v>0</v>
      </c>
      <c r="L378" s="13"/>
    </row>
    <row r="379" spans="1:12" ht="38.25" x14ac:dyDescent="0.25">
      <c r="A379" s="15" t="s">
        <v>348</v>
      </c>
      <c r="B379" s="10" t="s">
        <v>79</v>
      </c>
      <c r="C379" s="10" t="s">
        <v>16</v>
      </c>
      <c r="D379" s="10" t="s">
        <v>349</v>
      </c>
      <c r="E379" s="10"/>
      <c r="F379" s="12">
        <f>F380</f>
        <v>12129000</v>
      </c>
      <c r="G379" s="12">
        <f t="shared" si="186"/>
        <v>0</v>
      </c>
      <c r="H379" s="12">
        <f t="shared" si="186"/>
        <v>973524.31</v>
      </c>
      <c r="I379" s="12">
        <f t="shared" si="186"/>
        <v>0</v>
      </c>
      <c r="J379" s="12">
        <f t="shared" si="186"/>
        <v>13102524.310000001</v>
      </c>
      <c r="K379" s="12">
        <f t="shared" si="186"/>
        <v>0</v>
      </c>
      <c r="L379" s="13"/>
    </row>
    <row r="380" spans="1:12" ht="25.5" x14ac:dyDescent="0.25">
      <c r="A380" s="15" t="s">
        <v>384</v>
      </c>
      <c r="B380" s="10" t="s">
        <v>79</v>
      </c>
      <c r="C380" s="10" t="s">
        <v>16</v>
      </c>
      <c r="D380" s="10" t="s">
        <v>385</v>
      </c>
      <c r="E380" s="10"/>
      <c r="F380" s="12">
        <f>F381</f>
        <v>12129000</v>
      </c>
      <c r="G380" s="12">
        <f t="shared" si="186"/>
        <v>0</v>
      </c>
      <c r="H380" s="12">
        <f t="shared" si="186"/>
        <v>973524.31</v>
      </c>
      <c r="I380" s="12">
        <f t="shared" si="186"/>
        <v>0</v>
      </c>
      <c r="J380" s="12">
        <f t="shared" si="186"/>
        <v>13102524.310000001</v>
      </c>
      <c r="K380" s="12">
        <f t="shared" si="186"/>
        <v>0</v>
      </c>
      <c r="L380" s="13"/>
    </row>
    <row r="381" spans="1:12" ht="38.25" x14ac:dyDescent="0.25">
      <c r="A381" s="15" t="s">
        <v>26</v>
      </c>
      <c r="B381" s="10" t="s">
        <v>79</v>
      </c>
      <c r="C381" s="10" t="s">
        <v>16</v>
      </c>
      <c r="D381" s="10" t="s">
        <v>385</v>
      </c>
      <c r="E381" s="10" t="s">
        <v>27</v>
      </c>
      <c r="F381" s="12">
        <f>'[1]9.ведомства'!G1627</f>
        <v>12129000</v>
      </c>
      <c r="G381" s="12">
        <f>'[1]9.ведомства'!H1627</f>
        <v>0</v>
      </c>
      <c r="H381" s="12">
        <f>'[1]9.ведомства'!I1627</f>
        <v>973524.31</v>
      </c>
      <c r="I381" s="12">
        <f>'[1]9.ведомства'!J1627</f>
        <v>0</v>
      </c>
      <c r="J381" s="12">
        <f>'[1]9.ведомства'!K1627</f>
        <v>13102524.310000001</v>
      </c>
      <c r="K381" s="12">
        <f>'[1]9.ведомства'!L1627</f>
        <v>0</v>
      </c>
      <c r="L381" s="13"/>
    </row>
    <row r="382" spans="1:12" x14ac:dyDescent="0.25">
      <c r="A382" s="15" t="s">
        <v>17</v>
      </c>
      <c r="B382" s="10" t="s">
        <v>79</v>
      </c>
      <c r="C382" s="10" t="s">
        <v>16</v>
      </c>
      <c r="D382" s="10" t="s">
        <v>18</v>
      </c>
      <c r="E382" s="10"/>
      <c r="F382" s="12">
        <f t="shared" ref="F382:K382" si="187">F383</f>
        <v>777136</v>
      </c>
      <c r="G382" s="12">
        <f t="shared" si="187"/>
        <v>0</v>
      </c>
      <c r="H382" s="12">
        <f t="shared" si="187"/>
        <v>0</v>
      </c>
      <c r="I382" s="12">
        <f t="shared" si="187"/>
        <v>0</v>
      </c>
      <c r="J382" s="12">
        <f t="shared" si="187"/>
        <v>777136</v>
      </c>
      <c r="K382" s="12">
        <f t="shared" si="187"/>
        <v>0</v>
      </c>
      <c r="L382" s="13"/>
    </row>
    <row r="383" spans="1:12" ht="38.25" x14ac:dyDescent="0.25">
      <c r="A383" s="14" t="s">
        <v>19</v>
      </c>
      <c r="B383" s="10" t="s">
        <v>79</v>
      </c>
      <c r="C383" s="10" t="s">
        <v>16</v>
      </c>
      <c r="D383" s="10" t="s">
        <v>20</v>
      </c>
      <c r="E383" s="10"/>
      <c r="F383" s="12">
        <f>+F384</f>
        <v>777136</v>
      </c>
      <c r="G383" s="12">
        <f t="shared" ref="G383:K383" si="188">+G384</f>
        <v>0</v>
      </c>
      <c r="H383" s="12">
        <f t="shared" si="188"/>
        <v>0</v>
      </c>
      <c r="I383" s="12">
        <f t="shared" si="188"/>
        <v>0</v>
      </c>
      <c r="J383" s="12">
        <f t="shared" si="188"/>
        <v>777136</v>
      </c>
      <c r="K383" s="12">
        <f t="shared" si="188"/>
        <v>0</v>
      </c>
      <c r="L383" s="13"/>
    </row>
    <row r="384" spans="1:12" ht="76.5" x14ac:dyDescent="0.25">
      <c r="A384" s="14" t="s">
        <v>157</v>
      </c>
      <c r="B384" s="35" t="s">
        <v>79</v>
      </c>
      <c r="C384" s="35" t="s">
        <v>16</v>
      </c>
      <c r="D384" s="35" t="s">
        <v>158</v>
      </c>
      <c r="E384" s="36"/>
      <c r="F384" s="12">
        <f t="shared" ref="F384:K384" si="189">SUM(F385:F386)</f>
        <v>777136</v>
      </c>
      <c r="G384" s="12">
        <f t="shared" si="189"/>
        <v>0</v>
      </c>
      <c r="H384" s="12">
        <f t="shared" si="189"/>
        <v>0</v>
      </c>
      <c r="I384" s="12">
        <f t="shared" si="189"/>
        <v>0</v>
      </c>
      <c r="J384" s="12">
        <f t="shared" si="189"/>
        <v>777136</v>
      </c>
      <c r="K384" s="12">
        <f t="shared" si="189"/>
        <v>0</v>
      </c>
      <c r="L384" s="13"/>
    </row>
    <row r="385" spans="1:12" ht="38.25" x14ac:dyDescent="0.25">
      <c r="A385" s="37" t="s">
        <v>26</v>
      </c>
      <c r="B385" s="35" t="s">
        <v>79</v>
      </c>
      <c r="C385" s="35" t="s">
        <v>16</v>
      </c>
      <c r="D385" s="35" t="s">
        <v>158</v>
      </c>
      <c r="E385" s="36">
        <v>200</v>
      </c>
      <c r="F385" s="12">
        <f>'[1]9.ведомства'!G467</f>
        <v>675950.64</v>
      </c>
      <c r="G385" s="12">
        <f>'[1]9.ведомства'!H467</f>
        <v>0</v>
      </c>
      <c r="H385" s="12">
        <f>'[1]9.ведомства'!I467</f>
        <v>0</v>
      </c>
      <c r="I385" s="12">
        <f>'[1]9.ведомства'!J467</f>
        <v>0</v>
      </c>
      <c r="J385" s="12">
        <f>'[1]9.ведомства'!K467</f>
        <v>675950.64</v>
      </c>
      <c r="K385" s="12">
        <f>'[1]9.ведомства'!L467</f>
        <v>0</v>
      </c>
      <c r="L385" s="13"/>
    </row>
    <row r="386" spans="1:12" x14ac:dyDescent="0.25">
      <c r="A386" s="15" t="s">
        <v>63</v>
      </c>
      <c r="B386" s="35" t="s">
        <v>79</v>
      </c>
      <c r="C386" s="35" t="s">
        <v>16</v>
      </c>
      <c r="D386" s="35" t="s">
        <v>158</v>
      </c>
      <c r="E386" s="36">
        <v>800</v>
      </c>
      <c r="F386" s="12">
        <f>'[1]9.ведомства'!G468</f>
        <v>101185.36</v>
      </c>
      <c r="G386" s="12">
        <f>'[1]9.ведомства'!H468</f>
        <v>0</v>
      </c>
      <c r="H386" s="12">
        <f>'[1]9.ведомства'!I468</f>
        <v>0</v>
      </c>
      <c r="I386" s="12">
        <f>'[1]9.ведомства'!J468</f>
        <v>0</v>
      </c>
      <c r="J386" s="12">
        <f>'[1]9.ведомства'!K468</f>
        <v>101185.36</v>
      </c>
      <c r="K386" s="12">
        <f>'[1]9.ведомства'!L468</f>
        <v>0</v>
      </c>
      <c r="L386" s="13"/>
    </row>
    <row r="387" spans="1:12" x14ac:dyDescent="0.25">
      <c r="A387" s="15" t="s">
        <v>386</v>
      </c>
      <c r="B387" s="10" t="s">
        <v>79</v>
      </c>
      <c r="C387" s="10" t="s">
        <v>31</v>
      </c>
      <c r="D387" s="10"/>
      <c r="E387" s="10"/>
      <c r="F387" s="12">
        <f t="shared" ref="F387:K387" si="190">+F388+F445+F449</f>
        <v>100516652.48</v>
      </c>
      <c r="G387" s="12">
        <f t="shared" si="190"/>
        <v>27805328.899999999</v>
      </c>
      <c r="H387" s="12">
        <f t="shared" si="190"/>
        <v>1400000</v>
      </c>
      <c r="I387" s="12">
        <f t="shared" si="190"/>
        <v>0</v>
      </c>
      <c r="J387" s="12">
        <f t="shared" si="190"/>
        <v>101916652.48</v>
      </c>
      <c r="K387" s="12">
        <f t="shared" si="190"/>
        <v>27805328.899999999</v>
      </c>
      <c r="L387" s="13"/>
    </row>
    <row r="388" spans="1:12" ht="38.25" x14ac:dyDescent="0.25">
      <c r="A388" s="15" t="s">
        <v>227</v>
      </c>
      <c r="B388" s="10" t="s">
        <v>79</v>
      </c>
      <c r="C388" s="10" t="s">
        <v>31</v>
      </c>
      <c r="D388" s="10" t="s">
        <v>228</v>
      </c>
      <c r="E388" s="10"/>
      <c r="F388" s="12">
        <f t="shared" ref="F388:K388" si="191">F389+F400+F434</f>
        <v>59666053.719999999</v>
      </c>
      <c r="G388" s="12">
        <f t="shared" si="191"/>
        <v>1974597.49</v>
      </c>
      <c r="H388" s="12">
        <f t="shared" si="191"/>
        <v>1400000</v>
      </c>
      <c r="I388" s="12">
        <f t="shared" si="191"/>
        <v>0</v>
      </c>
      <c r="J388" s="12">
        <f t="shared" si="191"/>
        <v>61066053.719999999</v>
      </c>
      <c r="K388" s="12">
        <f t="shared" si="191"/>
        <v>1974597.49</v>
      </c>
      <c r="L388" s="13"/>
    </row>
    <row r="389" spans="1:12" ht="38.25" x14ac:dyDescent="0.25">
      <c r="A389" s="15" t="s">
        <v>387</v>
      </c>
      <c r="B389" s="10" t="s">
        <v>79</v>
      </c>
      <c r="C389" s="10" t="s">
        <v>31</v>
      </c>
      <c r="D389" s="10" t="s">
        <v>388</v>
      </c>
      <c r="E389" s="10"/>
      <c r="F389" s="12">
        <f t="shared" ref="F389:K389" si="192">F390+F397</f>
        <v>14621363.850000001</v>
      </c>
      <c r="G389" s="12">
        <f t="shared" si="192"/>
        <v>0</v>
      </c>
      <c r="H389" s="12">
        <f t="shared" si="192"/>
        <v>0</v>
      </c>
      <c r="I389" s="12">
        <f t="shared" si="192"/>
        <v>0</v>
      </c>
      <c r="J389" s="12">
        <f t="shared" si="192"/>
        <v>14621363.850000001</v>
      </c>
      <c r="K389" s="12">
        <f t="shared" si="192"/>
        <v>0</v>
      </c>
      <c r="L389" s="13"/>
    </row>
    <row r="390" spans="1:12" ht="38.25" x14ac:dyDescent="0.25">
      <c r="A390" s="15" t="s">
        <v>389</v>
      </c>
      <c r="B390" s="10" t="s">
        <v>79</v>
      </c>
      <c r="C390" s="10" t="s">
        <v>31</v>
      </c>
      <c r="D390" s="10" t="s">
        <v>390</v>
      </c>
      <c r="E390" s="10"/>
      <c r="F390" s="12">
        <f t="shared" ref="F390:K390" si="193">F391+F393+F395</f>
        <v>11811759.48</v>
      </c>
      <c r="G390" s="12">
        <f t="shared" si="193"/>
        <v>0</v>
      </c>
      <c r="H390" s="12">
        <f t="shared" si="193"/>
        <v>0</v>
      </c>
      <c r="I390" s="12">
        <f t="shared" si="193"/>
        <v>0</v>
      </c>
      <c r="J390" s="12">
        <f t="shared" si="193"/>
        <v>11811759.48</v>
      </c>
      <c r="K390" s="12">
        <f t="shared" si="193"/>
        <v>0</v>
      </c>
      <c r="L390" s="13"/>
    </row>
    <row r="391" spans="1:12" ht="25.5" x14ac:dyDescent="0.25">
      <c r="A391" s="15" t="s">
        <v>391</v>
      </c>
      <c r="B391" s="10" t="s">
        <v>79</v>
      </c>
      <c r="C391" s="10" t="s">
        <v>31</v>
      </c>
      <c r="D391" s="10" t="s">
        <v>392</v>
      </c>
      <c r="E391" s="10"/>
      <c r="F391" s="12">
        <f t="shared" ref="F391:K391" si="194">F392</f>
        <v>7859284.7000000002</v>
      </c>
      <c r="G391" s="12">
        <f t="shared" si="194"/>
        <v>0</v>
      </c>
      <c r="H391" s="12">
        <f t="shared" si="194"/>
        <v>0</v>
      </c>
      <c r="I391" s="12">
        <f t="shared" si="194"/>
        <v>0</v>
      </c>
      <c r="J391" s="12">
        <f t="shared" si="194"/>
        <v>7859284.7000000002</v>
      </c>
      <c r="K391" s="12">
        <f t="shared" si="194"/>
        <v>0</v>
      </c>
      <c r="L391" s="13"/>
    </row>
    <row r="392" spans="1:12" ht="38.25" x14ac:dyDescent="0.25">
      <c r="A392" s="15" t="s">
        <v>26</v>
      </c>
      <c r="B392" s="10" t="s">
        <v>79</v>
      </c>
      <c r="C392" s="10" t="s">
        <v>31</v>
      </c>
      <c r="D392" s="10" t="s">
        <v>392</v>
      </c>
      <c r="E392" s="10" t="s">
        <v>27</v>
      </c>
      <c r="F392" s="12">
        <f>'[1]9.ведомства'!G1242</f>
        <v>7859284.7000000002</v>
      </c>
      <c r="G392" s="12">
        <f>'[1]9.ведомства'!H1242</f>
        <v>0</v>
      </c>
      <c r="H392" s="12">
        <f>'[1]9.ведомства'!I1242</f>
        <v>0</v>
      </c>
      <c r="I392" s="12">
        <f>'[1]9.ведомства'!J1242</f>
        <v>0</v>
      </c>
      <c r="J392" s="12">
        <f>'[1]9.ведомства'!K1242</f>
        <v>7859284.7000000002</v>
      </c>
      <c r="K392" s="12">
        <f>'[1]9.ведомства'!L1242</f>
        <v>0</v>
      </c>
      <c r="L392" s="13"/>
    </row>
    <row r="393" spans="1:12" x14ac:dyDescent="0.25">
      <c r="A393" s="15" t="s">
        <v>393</v>
      </c>
      <c r="B393" s="10" t="s">
        <v>79</v>
      </c>
      <c r="C393" s="10" t="s">
        <v>31</v>
      </c>
      <c r="D393" s="10" t="s">
        <v>394</v>
      </c>
      <c r="E393" s="10"/>
      <c r="F393" s="12">
        <f t="shared" ref="F393:K393" si="195">F394</f>
        <v>3822446.78</v>
      </c>
      <c r="G393" s="12">
        <f t="shared" si="195"/>
        <v>0</v>
      </c>
      <c r="H393" s="12">
        <f t="shared" si="195"/>
        <v>0</v>
      </c>
      <c r="I393" s="12">
        <f t="shared" si="195"/>
        <v>0</v>
      </c>
      <c r="J393" s="12">
        <f t="shared" si="195"/>
        <v>3822446.78</v>
      </c>
      <c r="K393" s="12">
        <f t="shared" si="195"/>
        <v>0</v>
      </c>
      <c r="L393" s="13"/>
    </row>
    <row r="394" spans="1:12" ht="38.25" x14ac:dyDescent="0.25">
      <c r="A394" s="15" t="s">
        <v>26</v>
      </c>
      <c r="B394" s="10" t="s">
        <v>79</v>
      </c>
      <c r="C394" s="10" t="s">
        <v>31</v>
      </c>
      <c r="D394" s="10" t="s">
        <v>394</v>
      </c>
      <c r="E394" s="10" t="s">
        <v>27</v>
      </c>
      <c r="F394" s="12">
        <f>'[1]9.ведомства'!G1244</f>
        <v>3822446.78</v>
      </c>
      <c r="G394" s="12">
        <f>'[1]9.ведомства'!H1244</f>
        <v>0</v>
      </c>
      <c r="H394" s="12">
        <f>'[1]9.ведомства'!I1244</f>
        <v>0</v>
      </c>
      <c r="I394" s="12">
        <f>'[1]9.ведомства'!J1244</f>
        <v>0</v>
      </c>
      <c r="J394" s="12">
        <f>'[1]9.ведомства'!K1244</f>
        <v>3822446.78</v>
      </c>
      <c r="K394" s="12">
        <f>'[1]9.ведомства'!L1244</f>
        <v>0</v>
      </c>
      <c r="L394" s="13"/>
    </row>
    <row r="395" spans="1:12" ht="25.5" x14ac:dyDescent="0.25">
      <c r="A395" s="15" t="s">
        <v>395</v>
      </c>
      <c r="B395" s="10" t="s">
        <v>79</v>
      </c>
      <c r="C395" s="10" t="s">
        <v>31</v>
      </c>
      <c r="D395" s="10" t="s">
        <v>396</v>
      </c>
      <c r="E395" s="10"/>
      <c r="F395" s="12">
        <f t="shared" ref="F395:K395" si="196">F396</f>
        <v>130028</v>
      </c>
      <c r="G395" s="12">
        <f t="shared" si="196"/>
        <v>0</v>
      </c>
      <c r="H395" s="12">
        <f t="shared" si="196"/>
        <v>0</v>
      </c>
      <c r="I395" s="12">
        <f t="shared" si="196"/>
        <v>0</v>
      </c>
      <c r="J395" s="12">
        <f t="shared" si="196"/>
        <v>130028</v>
      </c>
      <c r="K395" s="12">
        <f t="shared" si="196"/>
        <v>0</v>
      </c>
      <c r="L395" s="13"/>
    </row>
    <row r="396" spans="1:12" ht="38.25" x14ac:dyDescent="0.25">
      <c r="A396" s="15" t="s">
        <v>26</v>
      </c>
      <c r="B396" s="10" t="s">
        <v>79</v>
      </c>
      <c r="C396" s="10" t="s">
        <v>31</v>
      </c>
      <c r="D396" s="10" t="s">
        <v>396</v>
      </c>
      <c r="E396" s="10" t="s">
        <v>27</v>
      </c>
      <c r="F396" s="12">
        <f>'[1]9.ведомства'!G1246</f>
        <v>130028</v>
      </c>
      <c r="G396" s="12">
        <f>'[1]9.ведомства'!H1246</f>
        <v>0</v>
      </c>
      <c r="H396" s="12">
        <f>'[1]9.ведомства'!I1246</f>
        <v>0</v>
      </c>
      <c r="I396" s="12">
        <f>'[1]9.ведомства'!J1246</f>
        <v>0</v>
      </c>
      <c r="J396" s="12">
        <f>'[1]9.ведомства'!K1246</f>
        <v>130028</v>
      </c>
      <c r="K396" s="12">
        <f>'[1]9.ведомства'!L1246</f>
        <v>0</v>
      </c>
      <c r="L396" s="13"/>
    </row>
    <row r="397" spans="1:12" ht="25.5" x14ac:dyDescent="0.25">
      <c r="A397" s="15" t="s">
        <v>397</v>
      </c>
      <c r="B397" s="10" t="s">
        <v>79</v>
      </c>
      <c r="C397" s="10" t="s">
        <v>31</v>
      </c>
      <c r="D397" s="10" t="s">
        <v>398</v>
      </c>
      <c r="E397" s="10"/>
      <c r="F397" s="12">
        <f>F398</f>
        <v>2809604.37</v>
      </c>
      <c r="G397" s="12">
        <f t="shared" ref="G397:K398" si="197">G398</f>
        <v>0</v>
      </c>
      <c r="H397" s="12">
        <f t="shared" si="197"/>
        <v>0</v>
      </c>
      <c r="I397" s="12">
        <f t="shared" si="197"/>
        <v>0</v>
      </c>
      <c r="J397" s="12">
        <f t="shared" si="197"/>
        <v>2809604.37</v>
      </c>
      <c r="K397" s="12">
        <f t="shared" si="197"/>
        <v>0</v>
      </c>
      <c r="L397" s="13"/>
    </row>
    <row r="398" spans="1:12" ht="25.5" x14ac:dyDescent="0.25">
      <c r="A398" s="24" t="s">
        <v>399</v>
      </c>
      <c r="B398" s="10" t="s">
        <v>79</v>
      </c>
      <c r="C398" s="10" t="s">
        <v>31</v>
      </c>
      <c r="D398" s="10" t="s">
        <v>400</v>
      </c>
      <c r="E398" s="10"/>
      <c r="F398" s="12">
        <f>F399</f>
        <v>2809604.37</v>
      </c>
      <c r="G398" s="12">
        <f t="shared" si="197"/>
        <v>0</v>
      </c>
      <c r="H398" s="12">
        <f t="shared" si="197"/>
        <v>0</v>
      </c>
      <c r="I398" s="12">
        <f t="shared" si="197"/>
        <v>0</v>
      </c>
      <c r="J398" s="12">
        <f t="shared" si="197"/>
        <v>2809604.37</v>
      </c>
      <c r="K398" s="12">
        <f t="shared" si="197"/>
        <v>0</v>
      </c>
      <c r="L398" s="13"/>
    </row>
    <row r="399" spans="1:12" ht="38.25" x14ac:dyDescent="0.25">
      <c r="A399" s="15" t="s">
        <v>26</v>
      </c>
      <c r="B399" s="10" t="s">
        <v>79</v>
      </c>
      <c r="C399" s="10" t="s">
        <v>31</v>
      </c>
      <c r="D399" s="10" t="s">
        <v>400</v>
      </c>
      <c r="E399" s="10" t="s">
        <v>27</v>
      </c>
      <c r="F399" s="12">
        <f>'[1]9.ведомства'!G1249</f>
        <v>2809604.37</v>
      </c>
      <c r="G399" s="12">
        <f>'[1]9.ведомства'!H1249</f>
        <v>0</v>
      </c>
      <c r="H399" s="12">
        <f>'[1]9.ведомства'!I1249</f>
        <v>0</v>
      </c>
      <c r="I399" s="12">
        <f>'[1]9.ведомства'!J1249</f>
        <v>0</v>
      </c>
      <c r="J399" s="12">
        <f>'[1]9.ведомства'!K1249</f>
        <v>2809604.37</v>
      </c>
      <c r="K399" s="12">
        <f>'[1]9.ведомства'!L1249</f>
        <v>0</v>
      </c>
      <c r="L399" s="13"/>
    </row>
    <row r="400" spans="1:12" ht="38.25" x14ac:dyDescent="0.25">
      <c r="A400" s="15" t="s">
        <v>401</v>
      </c>
      <c r="B400" s="10" t="s">
        <v>79</v>
      </c>
      <c r="C400" s="10" t="s">
        <v>31</v>
      </c>
      <c r="D400" s="10" t="s">
        <v>230</v>
      </c>
      <c r="E400" s="10"/>
      <c r="F400" s="12">
        <f>F401+F421+F416+F410</f>
        <v>38017434.100000001</v>
      </c>
      <c r="G400" s="12">
        <f t="shared" ref="G400:K400" si="198">G401+G421+G416+G410</f>
        <v>0</v>
      </c>
      <c r="H400" s="12">
        <f t="shared" si="198"/>
        <v>1400000</v>
      </c>
      <c r="I400" s="12">
        <f t="shared" si="198"/>
        <v>0</v>
      </c>
      <c r="J400" s="12">
        <f t="shared" si="198"/>
        <v>39417434.100000001</v>
      </c>
      <c r="K400" s="12">
        <f t="shared" si="198"/>
        <v>0</v>
      </c>
      <c r="L400" s="13"/>
    </row>
    <row r="401" spans="1:12" ht="51" x14ac:dyDescent="0.25">
      <c r="A401" s="15" t="s">
        <v>402</v>
      </c>
      <c r="B401" s="10" t="s">
        <v>79</v>
      </c>
      <c r="C401" s="10" t="s">
        <v>31</v>
      </c>
      <c r="D401" s="10" t="s">
        <v>403</v>
      </c>
      <c r="E401" s="10"/>
      <c r="F401" s="12">
        <f>F402+F404+F406+F408</f>
        <v>10814184.449999999</v>
      </c>
      <c r="G401" s="12">
        <f t="shared" ref="G401:K401" si="199">G402+G404+G406+G408</f>
        <v>0</v>
      </c>
      <c r="H401" s="12">
        <f t="shared" si="199"/>
        <v>0</v>
      </c>
      <c r="I401" s="12">
        <f t="shared" si="199"/>
        <v>0</v>
      </c>
      <c r="J401" s="12">
        <f t="shared" si="199"/>
        <v>10814184.449999999</v>
      </c>
      <c r="K401" s="12">
        <f t="shared" si="199"/>
        <v>0</v>
      </c>
      <c r="L401" s="13"/>
    </row>
    <row r="402" spans="1:12" ht="25.5" x14ac:dyDescent="0.25">
      <c r="A402" s="15" t="s">
        <v>405</v>
      </c>
      <c r="B402" s="10" t="s">
        <v>79</v>
      </c>
      <c r="C402" s="10" t="s">
        <v>31</v>
      </c>
      <c r="D402" s="10" t="s">
        <v>406</v>
      </c>
      <c r="E402" s="10"/>
      <c r="F402" s="12">
        <f t="shared" ref="F402:K402" si="200">F403</f>
        <v>9350324.4100000001</v>
      </c>
      <c r="G402" s="12">
        <f t="shared" si="200"/>
        <v>0</v>
      </c>
      <c r="H402" s="12">
        <f t="shared" si="200"/>
        <v>0</v>
      </c>
      <c r="I402" s="12">
        <f t="shared" si="200"/>
        <v>0</v>
      </c>
      <c r="J402" s="12">
        <f t="shared" si="200"/>
        <v>9350324.4100000001</v>
      </c>
      <c r="K402" s="12">
        <f t="shared" si="200"/>
        <v>0</v>
      </c>
      <c r="L402" s="13"/>
    </row>
    <row r="403" spans="1:12" ht="38.25" x14ac:dyDescent="0.25">
      <c r="A403" s="15" t="s">
        <v>26</v>
      </c>
      <c r="B403" s="10" t="s">
        <v>79</v>
      </c>
      <c r="C403" s="10" t="s">
        <v>31</v>
      </c>
      <c r="D403" s="10" t="s">
        <v>406</v>
      </c>
      <c r="E403" s="10" t="s">
        <v>27</v>
      </c>
      <c r="F403" s="12">
        <f>'[1]9.ведомства'!G1255</f>
        <v>9350324.4100000001</v>
      </c>
      <c r="G403" s="12">
        <f>'[1]9.ведомства'!H1255</f>
        <v>0</v>
      </c>
      <c r="H403" s="12">
        <f>'[1]9.ведомства'!I1255</f>
        <v>0</v>
      </c>
      <c r="I403" s="12">
        <f>'[1]9.ведомства'!J1255</f>
        <v>0</v>
      </c>
      <c r="J403" s="12">
        <f>'[1]9.ведомства'!K1255</f>
        <v>9350324.4100000001</v>
      </c>
      <c r="K403" s="12">
        <f>'[1]9.ведомства'!L1255</f>
        <v>0</v>
      </c>
      <c r="L403" s="13"/>
    </row>
    <row r="404" spans="1:12" x14ac:dyDescent="0.25">
      <c r="A404" s="15" t="s">
        <v>407</v>
      </c>
      <c r="B404" s="10" t="s">
        <v>79</v>
      </c>
      <c r="C404" s="10" t="s">
        <v>31</v>
      </c>
      <c r="D404" s="10" t="s">
        <v>408</v>
      </c>
      <c r="E404" s="10"/>
      <c r="F404" s="12">
        <f t="shared" ref="F404:K404" si="201">F405</f>
        <v>512880.25</v>
      </c>
      <c r="G404" s="12">
        <f t="shared" si="201"/>
        <v>0</v>
      </c>
      <c r="H404" s="12">
        <f t="shared" si="201"/>
        <v>0</v>
      </c>
      <c r="I404" s="12">
        <f t="shared" si="201"/>
        <v>0</v>
      </c>
      <c r="J404" s="12">
        <f t="shared" si="201"/>
        <v>512880.25</v>
      </c>
      <c r="K404" s="12">
        <f t="shared" si="201"/>
        <v>0</v>
      </c>
      <c r="L404" s="13"/>
    </row>
    <row r="405" spans="1:12" ht="38.25" x14ac:dyDescent="0.25">
      <c r="A405" s="15" t="s">
        <v>26</v>
      </c>
      <c r="B405" s="10" t="s">
        <v>79</v>
      </c>
      <c r="C405" s="10" t="s">
        <v>31</v>
      </c>
      <c r="D405" s="10" t="s">
        <v>408</v>
      </c>
      <c r="E405" s="10" t="s">
        <v>27</v>
      </c>
      <c r="F405" s="12">
        <f>'[1]9.ведомства'!G1257</f>
        <v>512880.25</v>
      </c>
      <c r="G405" s="12">
        <f>'[1]9.ведомства'!H1257</f>
        <v>0</v>
      </c>
      <c r="H405" s="12">
        <f>'[1]9.ведомства'!I1257</f>
        <v>0</v>
      </c>
      <c r="I405" s="12">
        <f>'[1]9.ведомства'!J1257</f>
        <v>0</v>
      </c>
      <c r="J405" s="12">
        <f>'[1]9.ведомства'!K1257</f>
        <v>512880.25</v>
      </c>
      <c r="K405" s="12">
        <f>'[1]9.ведомства'!L1257</f>
        <v>0</v>
      </c>
      <c r="L405" s="13"/>
    </row>
    <row r="406" spans="1:12" ht="25.5" x14ac:dyDescent="0.25">
      <c r="A406" s="15" t="s">
        <v>409</v>
      </c>
      <c r="B406" s="10" t="s">
        <v>79</v>
      </c>
      <c r="C406" s="10" t="s">
        <v>31</v>
      </c>
      <c r="D406" s="10" t="s">
        <v>410</v>
      </c>
      <c r="E406" s="10"/>
      <c r="F406" s="12">
        <f t="shared" ref="F406:K406" si="202">SUM(F407:F407)</f>
        <v>793339.75</v>
      </c>
      <c r="G406" s="12">
        <f t="shared" si="202"/>
        <v>0</v>
      </c>
      <c r="H406" s="12">
        <f t="shared" si="202"/>
        <v>0</v>
      </c>
      <c r="I406" s="12">
        <f t="shared" si="202"/>
        <v>0</v>
      </c>
      <c r="J406" s="12">
        <f t="shared" si="202"/>
        <v>793339.75</v>
      </c>
      <c r="K406" s="12">
        <f t="shared" si="202"/>
        <v>0</v>
      </c>
      <c r="L406" s="13"/>
    </row>
    <row r="407" spans="1:12" ht="38.25" x14ac:dyDescent="0.25">
      <c r="A407" s="15" t="s">
        <v>26</v>
      </c>
      <c r="B407" s="10" t="s">
        <v>79</v>
      </c>
      <c r="C407" s="10" t="s">
        <v>31</v>
      </c>
      <c r="D407" s="10" t="s">
        <v>410</v>
      </c>
      <c r="E407" s="10" t="s">
        <v>27</v>
      </c>
      <c r="F407" s="12">
        <f>'[1]9.ведомства'!G1261</f>
        <v>793339.75</v>
      </c>
      <c r="G407" s="12">
        <f>'[1]9.ведомства'!H1261</f>
        <v>0</v>
      </c>
      <c r="H407" s="12">
        <f>'[1]9.ведомства'!I1261</f>
        <v>0</v>
      </c>
      <c r="I407" s="12">
        <f>'[1]9.ведомства'!J1261</f>
        <v>0</v>
      </c>
      <c r="J407" s="12">
        <f>'[1]9.ведомства'!K1261</f>
        <v>793339.75</v>
      </c>
      <c r="K407" s="12">
        <f>'[1]9.ведомства'!L1261</f>
        <v>0</v>
      </c>
      <c r="L407" s="13"/>
    </row>
    <row r="408" spans="1:12" ht="25.5" x14ac:dyDescent="0.25">
      <c r="A408" s="15" t="s">
        <v>411</v>
      </c>
      <c r="B408" s="10" t="s">
        <v>79</v>
      </c>
      <c r="C408" s="10" t="s">
        <v>31</v>
      </c>
      <c r="D408" s="10" t="s">
        <v>412</v>
      </c>
      <c r="E408" s="10"/>
      <c r="F408" s="12">
        <f t="shared" ref="F408:K408" si="203">F409</f>
        <v>157640.04</v>
      </c>
      <c r="G408" s="12">
        <f t="shared" si="203"/>
        <v>0</v>
      </c>
      <c r="H408" s="12">
        <f t="shared" si="203"/>
        <v>0</v>
      </c>
      <c r="I408" s="12">
        <f t="shared" si="203"/>
        <v>0</v>
      </c>
      <c r="J408" s="12">
        <f t="shared" si="203"/>
        <v>157640.04</v>
      </c>
      <c r="K408" s="12">
        <f t="shared" si="203"/>
        <v>0</v>
      </c>
      <c r="L408" s="13"/>
    </row>
    <row r="409" spans="1:12" ht="38.25" x14ac:dyDescent="0.25">
      <c r="A409" s="15" t="s">
        <v>257</v>
      </c>
      <c r="B409" s="10" t="s">
        <v>79</v>
      </c>
      <c r="C409" s="10" t="s">
        <v>31</v>
      </c>
      <c r="D409" s="10" t="s">
        <v>412</v>
      </c>
      <c r="E409" s="10" t="s">
        <v>258</v>
      </c>
      <c r="F409" s="12">
        <f>'[1]9.ведомства'!G1264</f>
        <v>157640.04</v>
      </c>
      <c r="G409" s="12">
        <f>'[1]9.ведомства'!H1264</f>
        <v>0</v>
      </c>
      <c r="H409" s="12">
        <f>'[1]9.ведомства'!I1264</f>
        <v>0</v>
      </c>
      <c r="I409" s="12">
        <f>'[1]9.ведомства'!J1264</f>
        <v>0</v>
      </c>
      <c r="J409" s="12">
        <f>'[1]9.ведомства'!K1264</f>
        <v>157640.04</v>
      </c>
      <c r="K409" s="12">
        <f>'[1]9.ведомства'!L1264</f>
        <v>0</v>
      </c>
      <c r="L409" s="13"/>
    </row>
    <row r="410" spans="1:12" ht="51" x14ac:dyDescent="0.25">
      <c r="A410" s="21" t="s">
        <v>231</v>
      </c>
      <c r="B410" s="10" t="s">
        <v>79</v>
      </c>
      <c r="C410" s="10" t="s">
        <v>31</v>
      </c>
      <c r="D410" s="10" t="s">
        <v>232</v>
      </c>
      <c r="E410" s="10"/>
      <c r="F410" s="12">
        <f t="shared" ref="F410:K410" si="204">F411+F414</f>
        <v>1860999</v>
      </c>
      <c r="G410" s="12">
        <f t="shared" si="204"/>
        <v>0</v>
      </c>
      <c r="H410" s="12">
        <f t="shared" si="204"/>
        <v>200000</v>
      </c>
      <c r="I410" s="12">
        <f t="shared" si="204"/>
        <v>0</v>
      </c>
      <c r="J410" s="12">
        <f t="shared" si="204"/>
        <v>2060999</v>
      </c>
      <c r="K410" s="12">
        <f t="shared" si="204"/>
        <v>0</v>
      </c>
      <c r="L410" s="13"/>
    </row>
    <row r="411" spans="1:12" ht="25.5" x14ac:dyDescent="0.25">
      <c r="A411" s="24" t="s">
        <v>414</v>
      </c>
      <c r="B411" s="10" t="s">
        <v>79</v>
      </c>
      <c r="C411" s="10" t="s">
        <v>31</v>
      </c>
      <c r="D411" s="10" t="s">
        <v>415</v>
      </c>
      <c r="E411" s="10"/>
      <c r="F411" s="12">
        <f>F412+F413</f>
        <v>1860999</v>
      </c>
      <c r="G411" s="12">
        <f t="shared" ref="G411:K411" si="205">G412+G413</f>
        <v>0</v>
      </c>
      <c r="H411" s="12">
        <f t="shared" si="205"/>
        <v>0</v>
      </c>
      <c r="I411" s="12">
        <f t="shared" si="205"/>
        <v>0</v>
      </c>
      <c r="J411" s="12">
        <f t="shared" si="205"/>
        <v>1860999</v>
      </c>
      <c r="K411" s="12">
        <f t="shared" si="205"/>
        <v>0</v>
      </c>
      <c r="L411" s="13"/>
    </row>
    <row r="412" spans="1:12" ht="38.25" x14ac:dyDescent="0.25">
      <c r="A412" s="15" t="s">
        <v>26</v>
      </c>
      <c r="B412" s="10" t="s">
        <v>79</v>
      </c>
      <c r="C412" s="10" t="s">
        <v>31</v>
      </c>
      <c r="D412" s="10" t="s">
        <v>415</v>
      </c>
      <c r="E412" s="10" t="s">
        <v>27</v>
      </c>
      <c r="F412" s="12">
        <f>'[1]9.ведомства'!G1269</f>
        <v>420999</v>
      </c>
      <c r="G412" s="12">
        <f>'[1]9.ведомства'!H1269</f>
        <v>0</v>
      </c>
      <c r="H412" s="12">
        <f>'[1]9.ведомства'!I1269</f>
        <v>0</v>
      </c>
      <c r="I412" s="12">
        <f>'[1]9.ведомства'!J1269</f>
        <v>0</v>
      </c>
      <c r="J412" s="12">
        <f>'[1]9.ведомства'!K1269</f>
        <v>420999</v>
      </c>
      <c r="K412" s="12">
        <f>'[1]9.ведомства'!L1269</f>
        <v>0</v>
      </c>
      <c r="L412" s="13"/>
    </row>
    <row r="413" spans="1:12" ht="38.25" x14ac:dyDescent="0.25">
      <c r="A413" s="15" t="s">
        <v>108</v>
      </c>
      <c r="B413" s="10" t="s">
        <v>79</v>
      </c>
      <c r="C413" s="10" t="s">
        <v>31</v>
      </c>
      <c r="D413" s="10" t="s">
        <v>415</v>
      </c>
      <c r="E413" s="10" t="s">
        <v>291</v>
      </c>
      <c r="F413" s="12">
        <f>'[1]9.ведомства'!G1271</f>
        <v>1440000</v>
      </c>
      <c r="G413" s="12">
        <f>'[1]9.ведомства'!H1271</f>
        <v>0</v>
      </c>
      <c r="H413" s="12">
        <f>'[1]9.ведомства'!I1271</f>
        <v>0</v>
      </c>
      <c r="I413" s="12">
        <f>'[1]9.ведомства'!J1271</f>
        <v>0</v>
      </c>
      <c r="J413" s="12">
        <f>'[1]9.ведомства'!K1271</f>
        <v>1440000</v>
      </c>
      <c r="K413" s="12">
        <f>'[1]9.ведомства'!L1271</f>
        <v>0</v>
      </c>
      <c r="L413" s="13"/>
    </row>
    <row r="414" spans="1:12" ht="25.5" x14ac:dyDescent="0.25">
      <c r="A414" s="16" t="s">
        <v>147</v>
      </c>
      <c r="B414" s="10" t="s">
        <v>79</v>
      </c>
      <c r="C414" s="10" t="s">
        <v>79</v>
      </c>
      <c r="D414" s="10" t="s">
        <v>416</v>
      </c>
      <c r="E414" s="10"/>
      <c r="F414" s="12">
        <f>F415</f>
        <v>0</v>
      </c>
      <c r="G414" s="12">
        <f t="shared" ref="G414:K414" si="206">G415</f>
        <v>0</v>
      </c>
      <c r="H414" s="12">
        <f t="shared" si="206"/>
        <v>200000</v>
      </c>
      <c r="I414" s="12">
        <f t="shared" si="206"/>
        <v>0</v>
      </c>
      <c r="J414" s="12">
        <f t="shared" si="206"/>
        <v>200000</v>
      </c>
      <c r="K414" s="12">
        <f t="shared" si="206"/>
        <v>0</v>
      </c>
      <c r="L414" s="13"/>
    </row>
    <row r="415" spans="1:12" ht="38.25" x14ac:dyDescent="0.25">
      <c r="A415" s="15" t="s">
        <v>26</v>
      </c>
      <c r="B415" s="10" t="s">
        <v>79</v>
      </c>
      <c r="C415" s="10" t="s">
        <v>79</v>
      </c>
      <c r="D415" s="10" t="s">
        <v>416</v>
      </c>
      <c r="E415" s="10" t="s">
        <v>27</v>
      </c>
      <c r="F415" s="12">
        <f>'[1]9.ведомства'!G1273</f>
        <v>0</v>
      </c>
      <c r="G415" s="12">
        <f>'[1]9.ведомства'!H1273</f>
        <v>0</v>
      </c>
      <c r="H415" s="12">
        <f>'[1]9.ведомства'!I1273</f>
        <v>200000</v>
      </c>
      <c r="I415" s="12">
        <f>'[1]9.ведомства'!J1273</f>
        <v>0</v>
      </c>
      <c r="J415" s="12">
        <f>'[1]9.ведомства'!K1273</f>
        <v>200000</v>
      </c>
      <c r="K415" s="12">
        <f>'[1]9.ведомства'!L1273</f>
        <v>0</v>
      </c>
      <c r="L415" s="13"/>
    </row>
    <row r="416" spans="1:12" ht="38.25" x14ac:dyDescent="0.25">
      <c r="A416" s="15" t="s">
        <v>417</v>
      </c>
      <c r="B416" s="10" t="s">
        <v>79</v>
      </c>
      <c r="C416" s="10" t="s">
        <v>31</v>
      </c>
      <c r="D416" s="10" t="s">
        <v>418</v>
      </c>
      <c r="E416" s="10"/>
      <c r="F416" s="12">
        <f>F417+F419</f>
        <v>2881691.65</v>
      </c>
      <c r="G416" s="12">
        <f t="shared" ref="G416:K416" si="207">G417+G419</f>
        <v>0</v>
      </c>
      <c r="H416" s="12">
        <f t="shared" si="207"/>
        <v>1200000</v>
      </c>
      <c r="I416" s="12">
        <f t="shared" si="207"/>
        <v>0</v>
      </c>
      <c r="J416" s="12">
        <f t="shared" si="207"/>
        <v>4081691.65</v>
      </c>
      <c r="K416" s="12">
        <f t="shared" si="207"/>
        <v>0</v>
      </c>
      <c r="L416" s="13"/>
    </row>
    <row r="417" spans="1:12" ht="25.5" x14ac:dyDescent="0.25">
      <c r="A417" s="15" t="s">
        <v>409</v>
      </c>
      <c r="B417" s="10" t="s">
        <v>79</v>
      </c>
      <c r="C417" s="10" t="s">
        <v>31</v>
      </c>
      <c r="D417" s="10" t="s">
        <v>419</v>
      </c>
      <c r="E417" s="10"/>
      <c r="F417" s="12">
        <f t="shared" ref="F417:K417" si="208">F418</f>
        <v>508041.07</v>
      </c>
      <c r="G417" s="12">
        <f t="shared" si="208"/>
        <v>0</v>
      </c>
      <c r="H417" s="12">
        <f t="shared" si="208"/>
        <v>0</v>
      </c>
      <c r="I417" s="12">
        <f t="shared" si="208"/>
        <v>0</v>
      </c>
      <c r="J417" s="12">
        <f t="shared" si="208"/>
        <v>508041.07</v>
      </c>
      <c r="K417" s="12">
        <f t="shared" si="208"/>
        <v>0</v>
      </c>
      <c r="L417" s="13"/>
    </row>
    <row r="418" spans="1:12" ht="38.25" x14ac:dyDescent="0.25">
      <c r="A418" s="15" t="s">
        <v>26</v>
      </c>
      <c r="B418" s="10" t="s">
        <v>79</v>
      </c>
      <c r="C418" s="10" t="s">
        <v>31</v>
      </c>
      <c r="D418" s="10" t="s">
        <v>419</v>
      </c>
      <c r="E418" s="10" t="s">
        <v>27</v>
      </c>
      <c r="F418" s="12">
        <f>'[1]9.ведомства'!G1280</f>
        <v>508041.07</v>
      </c>
      <c r="G418" s="12">
        <f>'[1]9.ведомства'!H1280</f>
        <v>0</v>
      </c>
      <c r="H418" s="12">
        <f>'[1]9.ведомства'!I1280</f>
        <v>0</v>
      </c>
      <c r="I418" s="12">
        <f>'[1]9.ведомства'!J1280</f>
        <v>0</v>
      </c>
      <c r="J418" s="12">
        <f>'[1]9.ведомства'!K1280</f>
        <v>508041.07</v>
      </c>
      <c r="K418" s="12">
        <f>'[1]9.ведомства'!L1280</f>
        <v>0</v>
      </c>
      <c r="L418" s="13"/>
    </row>
    <row r="419" spans="1:12" ht="25.5" x14ac:dyDescent="0.25">
      <c r="A419" s="15" t="s">
        <v>420</v>
      </c>
      <c r="B419" s="10" t="s">
        <v>79</v>
      </c>
      <c r="C419" s="10" t="s">
        <v>31</v>
      </c>
      <c r="D419" s="10" t="s">
        <v>421</v>
      </c>
      <c r="E419" s="10"/>
      <c r="F419" s="12">
        <f t="shared" ref="F419:K419" si="209">F420</f>
        <v>2373650.58</v>
      </c>
      <c r="G419" s="12">
        <f t="shared" si="209"/>
        <v>0</v>
      </c>
      <c r="H419" s="12">
        <f t="shared" si="209"/>
        <v>1200000</v>
      </c>
      <c r="I419" s="12">
        <f t="shared" si="209"/>
        <v>0</v>
      </c>
      <c r="J419" s="12">
        <f t="shared" si="209"/>
        <v>3573650.58</v>
      </c>
      <c r="K419" s="12">
        <f t="shared" si="209"/>
        <v>0</v>
      </c>
      <c r="L419" s="13"/>
    </row>
    <row r="420" spans="1:12" ht="38.25" x14ac:dyDescent="0.25">
      <c r="A420" s="15" t="s">
        <v>26</v>
      </c>
      <c r="B420" s="10" t="s">
        <v>79</v>
      </c>
      <c r="C420" s="10" t="s">
        <v>31</v>
      </c>
      <c r="D420" s="10" t="s">
        <v>421</v>
      </c>
      <c r="E420" s="10" t="s">
        <v>27</v>
      </c>
      <c r="F420" s="12">
        <f>'[1]9.ведомства'!G1282</f>
        <v>2373650.58</v>
      </c>
      <c r="G420" s="12">
        <f>'[1]9.ведомства'!H1282</f>
        <v>0</v>
      </c>
      <c r="H420" s="12">
        <f>'[1]9.ведомства'!I1282</f>
        <v>1200000</v>
      </c>
      <c r="I420" s="12">
        <f>'[1]9.ведомства'!J1282</f>
        <v>0</v>
      </c>
      <c r="J420" s="12">
        <f>'[1]9.ведомства'!K1282</f>
        <v>3573650.58</v>
      </c>
      <c r="K420" s="12">
        <f>'[1]9.ведомства'!L1282</f>
        <v>0</v>
      </c>
      <c r="L420" s="13"/>
    </row>
    <row r="421" spans="1:12" ht="25.5" x14ac:dyDescent="0.25">
      <c r="A421" s="15" t="s">
        <v>422</v>
      </c>
      <c r="B421" s="10" t="s">
        <v>79</v>
      </c>
      <c r="C421" s="10" t="s">
        <v>31</v>
      </c>
      <c r="D421" s="10" t="s">
        <v>423</v>
      </c>
      <c r="E421" s="10"/>
      <c r="F421" s="12">
        <f>F424+F432+F426+F428+F430+F422</f>
        <v>22460559</v>
      </c>
      <c r="G421" s="12">
        <f t="shared" ref="G421:K421" si="210">G424+G432+G426+G428+G430+G422</f>
        <v>0</v>
      </c>
      <c r="H421" s="12">
        <f t="shared" si="210"/>
        <v>0</v>
      </c>
      <c r="I421" s="12">
        <f t="shared" si="210"/>
        <v>0</v>
      </c>
      <c r="J421" s="12">
        <f t="shared" si="210"/>
        <v>22460559</v>
      </c>
      <c r="K421" s="12">
        <f t="shared" si="210"/>
        <v>0</v>
      </c>
      <c r="L421" s="13"/>
    </row>
    <row r="422" spans="1:12" ht="63.75" x14ac:dyDescent="0.25">
      <c r="A422" s="24" t="s">
        <v>28</v>
      </c>
      <c r="B422" s="10" t="s">
        <v>79</v>
      </c>
      <c r="C422" s="10" t="s">
        <v>31</v>
      </c>
      <c r="D422" s="10" t="s">
        <v>424</v>
      </c>
      <c r="E422" s="10"/>
      <c r="F422" s="12">
        <f>F423</f>
        <v>101863</v>
      </c>
      <c r="G422" s="12">
        <f t="shared" ref="G422:K422" si="211">G423</f>
        <v>0</v>
      </c>
      <c r="H422" s="12">
        <f t="shared" si="211"/>
        <v>0</v>
      </c>
      <c r="I422" s="12">
        <f t="shared" si="211"/>
        <v>0</v>
      </c>
      <c r="J422" s="12">
        <f t="shared" si="211"/>
        <v>101863</v>
      </c>
      <c r="K422" s="12">
        <f t="shared" si="211"/>
        <v>0</v>
      </c>
      <c r="L422" s="13"/>
    </row>
    <row r="423" spans="1:12" ht="38.25" x14ac:dyDescent="0.25">
      <c r="A423" s="15" t="s">
        <v>108</v>
      </c>
      <c r="B423" s="10" t="s">
        <v>79</v>
      </c>
      <c r="C423" s="10" t="s">
        <v>31</v>
      </c>
      <c r="D423" s="10" t="s">
        <v>424</v>
      </c>
      <c r="E423" s="10" t="s">
        <v>291</v>
      </c>
      <c r="F423" s="12">
        <f>'[1]9.ведомства'!G1285</f>
        <v>101863</v>
      </c>
      <c r="G423" s="12">
        <f>'[1]9.ведомства'!H1285</f>
        <v>0</v>
      </c>
      <c r="H423" s="12">
        <f>'[1]9.ведомства'!I1285</f>
        <v>0</v>
      </c>
      <c r="I423" s="12">
        <f>'[1]9.ведомства'!J1285</f>
        <v>0</v>
      </c>
      <c r="J423" s="12">
        <f>'[1]9.ведомства'!K1285</f>
        <v>101863</v>
      </c>
      <c r="K423" s="12">
        <f>'[1]9.ведомства'!L1285</f>
        <v>0</v>
      </c>
      <c r="L423" s="13"/>
    </row>
    <row r="424" spans="1:12" ht="38.25" x14ac:dyDescent="0.25">
      <c r="A424" s="25" t="s">
        <v>166</v>
      </c>
      <c r="B424" s="10" t="s">
        <v>79</v>
      </c>
      <c r="C424" s="10" t="s">
        <v>31</v>
      </c>
      <c r="D424" s="10" t="s">
        <v>425</v>
      </c>
      <c r="E424" s="11"/>
      <c r="F424" s="12">
        <f t="shared" ref="F424:K424" si="212">F425</f>
        <v>3043989</v>
      </c>
      <c r="G424" s="12">
        <f t="shared" si="212"/>
        <v>0</v>
      </c>
      <c r="H424" s="12">
        <f t="shared" si="212"/>
        <v>0</v>
      </c>
      <c r="I424" s="12">
        <f t="shared" si="212"/>
        <v>0</v>
      </c>
      <c r="J424" s="12">
        <f t="shared" si="212"/>
        <v>3043989</v>
      </c>
      <c r="K424" s="12">
        <f t="shared" si="212"/>
        <v>0</v>
      </c>
      <c r="L424" s="13"/>
    </row>
    <row r="425" spans="1:12" ht="38.25" x14ac:dyDescent="0.25">
      <c r="A425" s="15" t="s">
        <v>108</v>
      </c>
      <c r="B425" s="10" t="s">
        <v>79</v>
      </c>
      <c r="C425" s="10" t="s">
        <v>31</v>
      </c>
      <c r="D425" s="10" t="s">
        <v>425</v>
      </c>
      <c r="E425" s="11">
        <v>600</v>
      </c>
      <c r="F425" s="12">
        <f>'[1]9.ведомства'!G1289</f>
        <v>3043989</v>
      </c>
      <c r="G425" s="12">
        <f>'[1]9.ведомства'!H1289</f>
        <v>0</v>
      </c>
      <c r="H425" s="12">
        <f>'[1]9.ведомства'!I1289</f>
        <v>0</v>
      </c>
      <c r="I425" s="12">
        <f>'[1]9.ведомства'!J1289</f>
        <v>0</v>
      </c>
      <c r="J425" s="12">
        <f>'[1]9.ведомства'!K1289</f>
        <v>3043989</v>
      </c>
      <c r="K425" s="12">
        <f>'[1]9.ведомства'!L1289</f>
        <v>0</v>
      </c>
      <c r="L425" s="13"/>
    </row>
    <row r="426" spans="1:12" ht="38.25" x14ac:dyDescent="0.25">
      <c r="A426" s="25" t="s">
        <v>168</v>
      </c>
      <c r="B426" s="10" t="s">
        <v>79</v>
      </c>
      <c r="C426" s="10" t="s">
        <v>31</v>
      </c>
      <c r="D426" s="10" t="s">
        <v>426</v>
      </c>
      <c r="E426" s="11"/>
      <c r="F426" s="12">
        <f>F427</f>
        <v>894701.07</v>
      </c>
      <c r="G426" s="12">
        <f t="shared" ref="G426:K426" si="213">G427</f>
        <v>0</v>
      </c>
      <c r="H426" s="12">
        <f t="shared" si="213"/>
        <v>0</v>
      </c>
      <c r="I426" s="12">
        <f t="shared" si="213"/>
        <v>0</v>
      </c>
      <c r="J426" s="12">
        <f t="shared" si="213"/>
        <v>894701.07</v>
      </c>
      <c r="K426" s="12">
        <f t="shared" si="213"/>
        <v>0</v>
      </c>
      <c r="L426" s="13"/>
    </row>
    <row r="427" spans="1:12" ht="38.25" x14ac:dyDescent="0.25">
      <c r="A427" s="15" t="s">
        <v>108</v>
      </c>
      <c r="B427" s="10" t="s">
        <v>79</v>
      </c>
      <c r="C427" s="10" t="s">
        <v>31</v>
      </c>
      <c r="D427" s="10" t="s">
        <v>426</v>
      </c>
      <c r="E427" s="11">
        <v>600</v>
      </c>
      <c r="F427" s="12">
        <f>'[1]9.ведомства'!G1291</f>
        <v>894701.07</v>
      </c>
      <c r="G427" s="12">
        <f>'[1]9.ведомства'!H1291</f>
        <v>0</v>
      </c>
      <c r="H427" s="12">
        <f>'[1]9.ведомства'!I1291</f>
        <v>0</v>
      </c>
      <c r="I427" s="12">
        <f>'[1]9.ведомства'!J1291</f>
        <v>0</v>
      </c>
      <c r="J427" s="12">
        <f>'[1]9.ведомства'!K1291</f>
        <v>894701.07</v>
      </c>
      <c r="K427" s="12">
        <f>'[1]9.ведомства'!L1291</f>
        <v>0</v>
      </c>
      <c r="L427" s="13"/>
    </row>
    <row r="428" spans="1:12" ht="38.25" x14ac:dyDescent="0.25">
      <c r="A428" s="25" t="s">
        <v>170</v>
      </c>
      <c r="B428" s="10" t="s">
        <v>79</v>
      </c>
      <c r="C428" s="10" t="s">
        <v>31</v>
      </c>
      <c r="D428" s="10" t="s">
        <v>427</v>
      </c>
      <c r="E428" s="11"/>
      <c r="F428" s="12">
        <f>F429</f>
        <v>305203.93</v>
      </c>
      <c r="G428" s="12">
        <f t="shared" ref="G428:K428" si="214">G429</f>
        <v>0</v>
      </c>
      <c r="H428" s="12">
        <f t="shared" si="214"/>
        <v>0</v>
      </c>
      <c r="I428" s="12">
        <f t="shared" si="214"/>
        <v>0</v>
      </c>
      <c r="J428" s="12">
        <f t="shared" si="214"/>
        <v>305203.93</v>
      </c>
      <c r="K428" s="12">
        <f t="shared" si="214"/>
        <v>0</v>
      </c>
      <c r="L428" s="13"/>
    </row>
    <row r="429" spans="1:12" ht="38.25" x14ac:dyDescent="0.25">
      <c r="A429" s="15" t="s">
        <v>108</v>
      </c>
      <c r="B429" s="10" t="s">
        <v>79</v>
      </c>
      <c r="C429" s="10" t="s">
        <v>31</v>
      </c>
      <c r="D429" s="10" t="s">
        <v>427</v>
      </c>
      <c r="E429" s="11">
        <v>600</v>
      </c>
      <c r="F429" s="12">
        <f>'[1]9.ведомства'!G1293</f>
        <v>305203.93</v>
      </c>
      <c r="G429" s="12">
        <f>'[1]9.ведомства'!H1293</f>
        <v>0</v>
      </c>
      <c r="H429" s="12">
        <f>'[1]9.ведомства'!I1293</f>
        <v>0</v>
      </c>
      <c r="I429" s="12">
        <f>'[1]9.ведомства'!J1293</f>
        <v>0</v>
      </c>
      <c r="J429" s="12">
        <f>'[1]9.ведомства'!K1293</f>
        <v>305203.93</v>
      </c>
      <c r="K429" s="12">
        <f>'[1]9.ведомства'!L1293</f>
        <v>0</v>
      </c>
      <c r="L429" s="13"/>
    </row>
    <row r="430" spans="1:12" ht="38.25" x14ac:dyDescent="0.25">
      <c r="A430" s="25" t="s">
        <v>172</v>
      </c>
      <c r="B430" s="10" t="s">
        <v>79</v>
      </c>
      <c r="C430" s="10" t="s">
        <v>31</v>
      </c>
      <c r="D430" s="10" t="s">
        <v>428</v>
      </c>
      <c r="E430" s="11"/>
      <c r="F430" s="12">
        <f>F431</f>
        <v>1785057</v>
      </c>
      <c r="G430" s="12">
        <f t="shared" ref="G430:K430" si="215">G431</f>
        <v>0</v>
      </c>
      <c r="H430" s="12">
        <f t="shared" si="215"/>
        <v>0</v>
      </c>
      <c r="I430" s="12">
        <f t="shared" si="215"/>
        <v>0</v>
      </c>
      <c r="J430" s="12">
        <f t="shared" si="215"/>
        <v>1785057</v>
      </c>
      <c r="K430" s="12">
        <f t="shared" si="215"/>
        <v>0</v>
      </c>
      <c r="L430" s="13"/>
    </row>
    <row r="431" spans="1:12" ht="38.25" x14ac:dyDescent="0.25">
      <c r="A431" s="15" t="s">
        <v>108</v>
      </c>
      <c r="B431" s="10" t="s">
        <v>79</v>
      </c>
      <c r="C431" s="10" t="s">
        <v>31</v>
      </c>
      <c r="D431" s="10" t="s">
        <v>428</v>
      </c>
      <c r="E431" s="11">
        <v>600</v>
      </c>
      <c r="F431" s="12">
        <f>'[1]9.ведомства'!G1295</f>
        <v>1785057</v>
      </c>
      <c r="G431" s="12">
        <f>'[1]9.ведомства'!H1295</f>
        <v>0</v>
      </c>
      <c r="H431" s="12">
        <f>'[1]9.ведомства'!I1295</f>
        <v>0</v>
      </c>
      <c r="I431" s="12">
        <f>'[1]9.ведомства'!J1295</f>
        <v>0</v>
      </c>
      <c r="J431" s="12">
        <f>'[1]9.ведомства'!K1295</f>
        <v>1785057</v>
      </c>
      <c r="K431" s="12">
        <f>'[1]9.ведомства'!L1295</f>
        <v>0</v>
      </c>
      <c r="L431" s="13"/>
    </row>
    <row r="432" spans="1:12" x14ac:dyDescent="0.25">
      <c r="A432" s="15" t="s">
        <v>429</v>
      </c>
      <c r="B432" s="10" t="s">
        <v>79</v>
      </c>
      <c r="C432" s="10" t="s">
        <v>31</v>
      </c>
      <c r="D432" s="10" t="s">
        <v>430</v>
      </c>
      <c r="E432" s="10"/>
      <c r="F432" s="12">
        <f t="shared" ref="F432:K432" si="216">F433</f>
        <v>16329745</v>
      </c>
      <c r="G432" s="12">
        <f t="shared" si="216"/>
        <v>0</v>
      </c>
      <c r="H432" s="12">
        <f t="shared" si="216"/>
        <v>0</v>
      </c>
      <c r="I432" s="12">
        <f t="shared" si="216"/>
        <v>0</v>
      </c>
      <c r="J432" s="12">
        <f t="shared" si="216"/>
        <v>16329745</v>
      </c>
      <c r="K432" s="12">
        <f t="shared" si="216"/>
        <v>0</v>
      </c>
      <c r="L432" s="13"/>
    </row>
    <row r="433" spans="1:12" ht="38.25" x14ac:dyDescent="0.25">
      <c r="A433" s="15" t="s">
        <v>257</v>
      </c>
      <c r="B433" s="10" t="s">
        <v>79</v>
      </c>
      <c r="C433" s="10" t="s">
        <v>31</v>
      </c>
      <c r="D433" s="10" t="s">
        <v>430</v>
      </c>
      <c r="E433" s="10" t="s">
        <v>258</v>
      </c>
      <c r="F433" s="12">
        <f>'[1]9.ведомства'!G1297</f>
        <v>16329745</v>
      </c>
      <c r="G433" s="12">
        <f>'[1]9.ведомства'!H1297</f>
        <v>0</v>
      </c>
      <c r="H433" s="12">
        <f>'[1]9.ведомства'!I1297</f>
        <v>0</v>
      </c>
      <c r="I433" s="12">
        <f>'[1]9.ведомства'!J1297</f>
        <v>0</v>
      </c>
      <c r="J433" s="12">
        <f>'[1]9.ведомства'!K1297</f>
        <v>16329745</v>
      </c>
      <c r="K433" s="12">
        <f>'[1]9.ведомства'!L1297</f>
        <v>0</v>
      </c>
      <c r="L433" s="13"/>
    </row>
    <row r="434" spans="1:12" ht="25.5" x14ac:dyDescent="0.25">
      <c r="A434" s="15" t="s">
        <v>433</v>
      </c>
      <c r="B434" s="10" t="s">
        <v>79</v>
      </c>
      <c r="C434" s="10" t="s">
        <v>31</v>
      </c>
      <c r="D434" s="10" t="s">
        <v>434</v>
      </c>
      <c r="E434" s="10"/>
      <c r="F434" s="12">
        <f t="shared" ref="F434:K434" si="217">F435+F442</f>
        <v>7027255.7699999996</v>
      </c>
      <c r="G434" s="12">
        <f t="shared" si="217"/>
        <v>1974597.49</v>
      </c>
      <c r="H434" s="12">
        <f t="shared" si="217"/>
        <v>0</v>
      </c>
      <c r="I434" s="12">
        <f t="shared" si="217"/>
        <v>0</v>
      </c>
      <c r="J434" s="12">
        <f t="shared" si="217"/>
        <v>7027255.7699999996</v>
      </c>
      <c r="K434" s="12">
        <f t="shared" si="217"/>
        <v>1974597.49</v>
      </c>
      <c r="L434" s="13"/>
    </row>
    <row r="435" spans="1:12" ht="38.25" x14ac:dyDescent="0.25">
      <c r="A435" s="15" t="s">
        <v>435</v>
      </c>
      <c r="B435" s="10" t="s">
        <v>79</v>
      </c>
      <c r="C435" s="10" t="s">
        <v>31</v>
      </c>
      <c r="D435" s="10" t="s">
        <v>436</v>
      </c>
      <c r="E435" s="10"/>
      <c r="F435" s="12">
        <f>F438+F436+F440</f>
        <v>6140590.1499999994</v>
      </c>
      <c r="G435" s="12">
        <f t="shared" ref="G435:K435" si="218">G438+G436+G440</f>
        <v>1974597.49</v>
      </c>
      <c r="H435" s="12">
        <f t="shared" si="218"/>
        <v>0</v>
      </c>
      <c r="I435" s="12">
        <f t="shared" si="218"/>
        <v>0</v>
      </c>
      <c r="J435" s="12">
        <f t="shared" si="218"/>
        <v>6140590.1499999994</v>
      </c>
      <c r="K435" s="12">
        <f t="shared" si="218"/>
        <v>1974597.49</v>
      </c>
      <c r="L435" s="13"/>
    </row>
    <row r="436" spans="1:12" ht="38.25" x14ac:dyDescent="0.25">
      <c r="A436" s="15" t="s">
        <v>404</v>
      </c>
      <c r="B436" s="10" t="s">
        <v>79</v>
      </c>
      <c r="C436" s="10" t="s">
        <v>31</v>
      </c>
      <c r="D436" s="10" t="s">
        <v>437</v>
      </c>
      <c r="E436" s="10"/>
      <c r="F436" s="12">
        <f t="shared" ref="F436:K436" si="219">F437</f>
        <v>1974597.49</v>
      </c>
      <c r="G436" s="12">
        <f t="shared" si="219"/>
        <v>1974597.49</v>
      </c>
      <c r="H436" s="12">
        <f t="shared" si="219"/>
        <v>0</v>
      </c>
      <c r="I436" s="12">
        <f t="shared" si="219"/>
        <v>0</v>
      </c>
      <c r="J436" s="12">
        <f t="shared" si="219"/>
        <v>1974597.49</v>
      </c>
      <c r="K436" s="12">
        <f t="shared" si="219"/>
        <v>1974597.49</v>
      </c>
      <c r="L436" s="13"/>
    </row>
    <row r="437" spans="1:12" ht="38.25" x14ac:dyDescent="0.25">
      <c r="A437" s="15" t="s">
        <v>26</v>
      </c>
      <c r="B437" s="10" t="s">
        <v>79</v>
      </c>
      <c r="C437" s="10" t="s">
        <v>31</v>
      </c>
      <c r="D437" s="10" t="s">
        <v>437</v>
      </c>
      <c r="E437" s="10" t="s">
        <v>27</v>
      </c>
      <c r="F437" s="12">
        <f>'[1]9.ведомства'!G1313</f>
        <v>1974597.49</v>
      </c>
      <c r="G437" s="12">
        <f>'[1]9.ведомства'!H1313</f>
        <v>1974597.49</v>
      </c>
      <c r="H437" s="12">
        <f>'[1]9.ведомства'!I1313</f>
        <v>0</v>
      </c>
      <c r="I437" s="12">
        <f>'[1]9.ведомства'!J1313</f>
        <v>0</v>
      </c>
      <c r="J437" s="12">
        <f>'[1]9.ведомства'!K1313</f>
        <v>1974597.49</v>
      </c>
      <c r="K437" s="12">
        <f>'[1]9.ведомства'!L1313</f>
        <v>1974597.49</v>
      </c>
      <c r="L437" s="13"/>
    </row>
    <row r="438" spans="1:12" x14ac:dyDescent="0.25">
      <c r="A438" s="15" t="s">
        <v>438</v>
      </c>
      <c r="B438" s="10" t="s">
        <v>79</v>
      </c>
      <c r="C438" s="10" t="s">
        <v>31</v>
      </c>
      <c r="D438" s="10" t="s">
        <v>439</v>
      </c>
      <c r="E438" s="10"/>
      <c r="F438" s="12">
        <f t="shared" ref="F438:K438" si="220">F439</f>
        <v>3040751.07</v>
      </c>
      <c r="G438" s="12">
        <f t="shared" si="220"/>
        <v>0</v>
      </c>
      <c r="H438" s="12">
        <f t="shared" si="220"/>
        <v>0</v>
      </c>
      <c r="I438" s="12">
        <f t="shared" si="220"/>
        <v>0</v>
      </c>
      <c r="J438" s="12">
        <f t="shared" si="220"/>
        <v>3040751.07</v>
      </c>
      <c r="K438" s="12">
        <f t="shared" si="220"/>
        <v>0</v>
      </c>
      <c r="L438" s="13"/>
    </row>
    <row r="439" spans="1:12" ht="38.25" x14ac:dyDescent="0.25">
      <c r="A439" s="15" t="s">
        <v>26</v>
      </c>
      <c r="B439" s="10" t="s">
        <v>79</v>
      </c>
      <c r="C439" s="10" t="s">
        <v>31</v>
      </c>
      <c r="D439" s="10" t="s">
        <v>439</v>
      </c>
      <c r="E439" s="10" t="s">
        <v>27</v>
      </c>
      <c r="F439" s="12">
        <f>'[1]9.ведомства'!G1315</f>
        <v>3040751.07</v>
      </c>
      <c r="G439" s="12">
        <f>'[1]9.ведомства'!H1315</f>
        <v>0</v>
      </c>
      <c r="H439" s="12">
        <f>'[1]9.ведомства'!I1315</f>
        <v>0</v>
      </c>
      <c r="I439" s="12">
        <f>'[1]9.ведомства'!J1315</f>
        <v>0</v>
      </c>
      <c r="J439" s="12">
        <f>'[1]9.ведомства'!K1315</f>
        <v>3040751.07</v>
      </c>
      <c r="K439" s="12">
        <f>'[1]9.ведомства'!L1315</f>
        <v>0</v>
      </c>
      <c r="L439" s="13"/>
    </row>
    <row r="440" spans="1:12" ht="25.5" x14ac:dyDescent="0.25">
      <c r="A440" s="15" t="s">
        <v>413</v>
      </c>
      <c r="B440" s="10" t="s">
        <v>79</v>
      </c>
      <c r="C440" s="10" t="s">
        <v>31</v>
      </c>
      <c r="D440" s="10" t="s">
        <v>440</v>
      </c>
      <c r="E440" s="10"/>
      <c r="F440" s="12">
        <f t="shared" ref="F440:K440" si="221">F441</f>
        <v>1125241.5900000001</v>
      </c>
      <c r="G440" s="12">
        <f t="shared" si="221"/>
        <v>0</v>
      </c>
      <c r="H440" s="12">
        <f t="shared" si="221"/>
        <v>0</v>
      </c>
      <c r="I440" s="12">
        <f t="shared" si="221"/>
        <v>0</v>
      </c>
      <c r="J440" s="12">
        <f t="shared" si="221"/>
        <v>1125241.5900000001</v>
      </c>
      <c r="K440" s="12">
        <f t="shared" si="221"/>
        <v>0</v>
      </c>
      <c r="L440" s="13"/>
    </row>
    <row r="441" spans="1:12" ht="38.25" x14ac:dyDescent="0.25">
      <c r="A441" s="15" t="s">
        <v>26</v>
      </c>
      <c r="B441" s="10" t="s">
        <v>79</v>
      </c>
      <c r="C441" s="10" t="s">
        <v>31</v>
      </c>
      <c r="D441" s="10" t="s">
        <v>440</v>
      </c>
      <c r="E441" s="10" t="s">
        <v>27</v>
      </c>
      <c r="F441" s="12">
        <f>'[1]9.ведомства'!G1321</f>
        <v>1125241.5900000001</v>
      </c>
      <c r="G441" s="12">
        <f>'[1]9.ведомства'!H1321</f>
        <v>0</v>
      </c>
      <c r="H441" s="12">
        <f>'[1]9.ведомства'!I1321</f>
        <v>0</v>
      </c>
      <c r="I441" s="12">
        <f>'[1]9.ведомства'!J1321</f>
        <v>0</v>
      </c>
      <c r="J441" s="12">
        <f>'[1]9.ведомства'!K1321</f>
        <v>1125241.5900000001</v>
      </c>
      <c r="K441" s="12">
        <f>'[1]9.ведомства'!L1321</f>
        <v>0</v>
      </c>
      <c r="L441" s="13"/>
    </row>
    <row r="442" spans="1:12" ht="25.5" x14ac:dyDescent="0.25">
      <c r="A442" s="15" t="s">
        <v>441</v>
      </c>
      <c r="B442" s="10" t="s">
        <v>79</v>
      </c>
      <c r="C442" s="10" t="s">
        <v>31</v>
      </c>
      <c r="D442" s="10" t="s">
        <v>442</v>
      </c>
      <c r="E442" s="10"/>
      <c r="F442" s="12">
        <f>F443</f>
        <v>886665.62</v>
      </c>
      <c r="G442" s="12">
        <f t="shared" ref="G442:K443" si="222">G443</f>
        <v>0</v>
      </c>
      <c r="H442" s="12">
        <f t="shared" si="222"/>
        <v>0</v>
      </c>
      <c r="I442" s="12">
        <f t="shared" si="222"/>
        <v>0</v>
      </c>
      <c r="J442" s="12">
        <f t="shared" si="222"/>
        <v>886665.62</v>
      </c>
      <c r="K442" s="12">
        <f t="shared" si="222"/>
        <v>0</v>
      </c>
      <c r="L442" s="13"/>
    </row>
    <row r="443" spans="1:12" ht="25.5" x14ac:dyDescent="0.25">
      <c r="A443" s="15" t="s">
        <v>147</v>
      </c>
      <c r="B443" s="10" t="s">
        <v>79</v>
      </c>
      <c r="C443" s="10" t="s">
        <v>31</v>
      </c>
      <c r="D443" s="10" t="s">
        <v>443</v>
      </c>
      <c r="E443" s="10"/>
      <c r="F443" s="12">
        <f>F444</f>
        <v>886665.62</v>
      </c>
      <c r="G443" s="12">
        <f t="shared" si="222"/>
        <v>0</v>
      </c>
      <c r="H443" s="12">
        <f t="shared" si="222"/>
        <v>0</v>
      </c>
      <c r="I443" s="12">
        <f t="shared" si="222"/>
        <v>0</v>
      </c>
      <c r="J443" s="12">
        <f t="shared" si="222"/>
        <v>886665.62</v>
      </c>
      <c r="K443" s="12">
        <f t="shared" si="222"/>
        <v>0</v>
      </c>
      <c r="L443" s="13"/>
    </row>
    <row r="444" spans="1:12" ht="38.25" x14ac:dyDescent="0.25">
      <c r="A444" s="15" t="s">
        <v>26</v>
      </c>
      <c r="B444" s="10" t="s">
        <v>79</v>
      </c>
      <c r="C444" s="10" t="s">
        <v>31</v>
      </c>
      <c r="D444" s="10" t="s">
        <v>443</v>
      </c>
      <c r="E444" s="10" t="s">
        <v>27</v>
      </c>
      <c r="F444" s="12">
        <f>'[1]9.ведомства'!G1324</f>
        <v>886665.62</v>
      </c>
      <c r="G444" s="12">
        <f>'[1]9.ведомства'!H1324</f>
        <v>0</v>
      </c>
      <c r="H444" s="12">
        <f>'[1]9.ведомства'!I1324</f>
        <v>0</v>
      </c>
      <c r="I444" s="12">
        <f>'[1]9.ведомства'!J1324</f>
        <v>0</v>
      </c>
      <c r="J444" s="12">
        <f>'[1]9.ведомства'!K1324</f>
        <v>886665.62</v>
      </c>
      <c r="K444" s="12">
        <f>'[1]9.ведомства'!L1324</f>
        <v>0</v>
      </c>
      <c r="L444" s="13"/>
    </row>
    <row r="445" spans="1:12" s="38" customFormat="1" ht="38.25" x14ac:dyDescent="0.25">
      <c r="A445" s="15" t="s">
        <v>444</v>
      </c>
      <c r="B445" s="10" t="s">
        <v>79</v>
      </c>
      <c r="C445" s="10" t="s">
        <v>31</v>
      </c>
      <c r="D445" s="10" t="s">
        <v>445</v>
      </c>
      <c r="E445" s="10"/>
      <c r="F445" s="26">
        <f>+F446</f>
        <v>40550598.760000005</v>
      </c>
      <c r="G445" s="26">
        <f t="shared" ref="G445:K445" si="223">+G446</f>
        <v>25830731.41</v>
      </c>
      <c r="H445" s="26">
        <f t="shared" si="223"/>
        <v>0</v>
      </c>
      <c r="I445" s="26">
        <f t="shared" si="223"/>
        <v>0</v>
      </c>
      <c r="J445" s="26">
        <f t="shared" si="223"/>
        <v>40550598.760000005</v>
      </c>
      <c r="K445" s="26">
        <f t="shared" si="223"/>
        <v>25830731.41</v>
      </c>
      <c r="L445" s="27"/>
    </row>
    <row r="446" spans="1:12" s="38" customFormat="1" ht="25.5" x14ac:dyDescent="0.25">
      <c r="A446" s="15" t="s">
        <v>446</v>
      </c>
      <c r="B446" s="10" t="s">
        <v>79</v>
      </c>
      <c r="C446" s="10" t="s">
        <v>31</v>
      </c>
      <c r="D446" s="10" t="s">
        <v>447</v>
      </c>
      <c r="E446" s="10"/>
      <c r="F446" s="26">
        <f>F447</f>
        <v>40550598.760000005</v>
      </c>
      <c r="G446" s="26">
        <f t="shared" ref="G446:K447" si="224">G447</f>
        <v>25830731.41</v>
      </c>
      <c r="H446" s="26">
        <f t="shared" si="224"/>
        <v>0</v>
      </c>
      <c r="I446" s="26">
        <f t="shared" si="224"/>
        <v>0</v>
      </c>
      <c r="J446" s="26">
        <f t="shared" si="224"/>
        <v>40550598.760000005</v>
      </c>
      <c r="K446" s="26">
        <f t="shared" si="224"/>
        <v>25830731.41</v>
      </c>
      <c r="L446" s="27"/>
    </row>
    <row r="447" spans="1:12" s="38" customFormat="1" ht="76.5" x14ac:dyDescent="0.25">
      <c r="A447" s="15" t="s">
        <v>448</v>
      </c>
      <c r="B447" s="10" t="s">
        <v>79</v>
      </c>
      <c r="C447" s="10" t="s">
        <v>31</v>
      </c>
      <c r="D447" s="10" t="s">
        <v>449</v>
      </c>
      <c r="E447" s="10"/>
      <c r="F447" s="26">
        <f>F448</f>
        <v>40550598.760000005</v>
      </c>
      <c r="G447" s="26">
        <f t="shared" si="224"/>
        <v>25830731.41</v>
      </c>
      <c r="H447" s="26">
        <f t="shared" si="224"/>
        <v>0</v>
      </c>
      <c r="I447" s="26">
        <f t="shared" si="224"/>
        <v>0</v>
      </c>
      <c r="J447" s="26">
        <f t="shared" si="224"/>
        <v>40550598.760000005</v>
      </c>
      <c r="K447" s="26">
        <f t="shared" si="224"/>
        <v>25830731.41</v>
      </c>
      <c r="L447" s="27"/>
    </row>
    <row r="448" spans="1:12" s="38" customFormat="1" ht="38.25" x14ac:dyDescent="0.25">
      <c r="A448" s="15" t="s">
        <v>26</v>
      </c>
      <c r="B448" s="10" t="s">
        <v>79</v>
      </c>
      <c r="C448" s="10" t="s">
        <v>31</v>
      </c>
      <c r="D448" s="10" t="s">
        <v>449</v>
      </c>
      <c r="E448" s="10" t="s">
        <v>27</v>
      </c>
      <c r="F448" s="26">
        <f>'[1]9.ведомства'!G1328</f>
        <v>40550598.760000005</v>
      </c>
      <c r="G448" s="26">
        <f>'[1]9.ведомства'!H1328</f>
        <v>25830731.41</v>
      </c>
      <c r="H448" s="26">
        <f>'[1]9.ведомства'!I1328</f>
        <v>0</v>
      </c>
      <c r="I448" s="26">
        <f>'[1]9.ведомства'!J1328</f>
        <v>0</v>
      </c>
      <c r="J448" s="26">
        <f>'[1]9.ведомства'!K1328</f>
        <v>40550598.760000005</v>
      </c>
      <c r="K448" s="26">
        <f>'[1]9.ведомства'!L1328</f>
        <v>25830731.41</v>
      </c>
      <c r="L448" s="27"/>
    </row>
    <row r="449" spans="1:12" s="40" customFormat="1" x14ac:dyDescent="0.25">
      <c r="A449" s="14" t="s">
        <v>17</v>
      </c>
      <c r="B449" s="10" t="s">
        <v>79</v>
      </c>
      <c r="C449" s="10" t="s">
        <v>31</v>
      </c>
      <c r="D449" s="10" t="s">
        <v>18</v>
      </c>
      <c r="E449" s="10"/>
      <c r="F449" s="12">
        <f t="shared" ref="F449:K451" si="225">F450</f>
        <v>300000</v>
      </c>
      <c r="G449" s="12">
        <f t="shared" si="225"/>
        <v>0</v>
      </c>
      <c r="H449" s="12">
        <f t="shared" si="225"/>
        <v>0</v>
      </c>
      <c r="I449" s="12">
        <f t="shared" si="225"/>
        <v>0</v>
      </c>
      <c r="J449" s="12">
        <f t="shared" si="225"/>
        <v>300000</v>
      </c>
      <c r="K449" s="12">
        <f t="shared" si="225"/>
        <v>0</v>
      </c>
      <c r="L449" s="39"/>
    </row>
    <row r="450" spans="1:12" s="40" customFormat="1" ht="38.25" x14ac:dyDescent="0.25">
      <c r="A450" s="14" t="s">
        <v>450</v>
      </c>
      <c r="B450" s="10" t="s">
        <v>79</v>
      </c>
      <c r="C450" s="10" t="s">
        <v>31</v>
      </c>
      <c r="D450" s="10" t="s">
        <v>163</v>
      </c>
      <c r="E450" s="10"/>
      <c r="F450" s="12">
        <f>F451</f>
        <v>300000</v>
      </c>
      <c r="G450" s="12">
        <f t="shared" si="225"/>
        <v>0</v>
      </c>
      <c r="H450" s="12">
        <f t="shared" si="225"/>
        <v>0</v>
      </c>
      <c r="I450" s="12">
        <f t="shared" si="225"/>
        <v>0</v>
      </c>
      <c r="J450" s="12">
        <f t="shared" si="225"/>
        <v>300000</v>
      </c>
      <c r="K450" s="12">
        <f t="shared" si="225"/>
        <v>0</v>
      </c>
      <c r="L450" s="39"/>
    </row>
    <row r="451" spans="1:12" s="40" customFormat="1" ht="25.5" x14ac:dyDescent="0.25">
      <c r="A451" s="16" t="s">
        <v>451</v>
      </c>
      <c r="B451" s="35" t="s">
        <v>79</v>
      </c>
      <c r="C451" s="35" t="s">
        <v>31</v>
      </c>
      <c r="D451" s="35" t="s">
        <v>452</v>
      </c>
      <c r="E451" s="36"/>
      <c r="F451" s="12">
        <f>F452</f>
        <v>300000</v>
      </c>
      <c r="G451" s="12">
        <f t="shared" si="225"/>
        <v>0</v>
      </c>
      <c r="H451" s="12">
        <f t="shared" si="225"/>
        <v>0</v>
      </c>
      <c r="I451" s="12">
        <f t="shared" si="225"/>
        <v>0</v>
      </c>
      <c r="J451" s="12">
        <f t="shared" si="225"/>
        <v>300000</v>
      </c>
      <c r="K451" s="12">
        <f t="shared" si="225"/>
        <v>0</v>
      </c>
      <c r="L451" s="39"/>
    </row>
    <row r="452" spans="1:12" s="40" customFormat="1" ht="38.25" x14ac:dyDescent="0.25">
      <c r="A452" s="15" t="s">
        <v>108</v>
      </c>
      <c r="B452" s="35" t="s">
        <v>79</v>
      </c>
      <c r="C452" s="35" t="s">
        <v>31</v>
      </c>
      <c r="D452" s="35" t="s">
        <v>452</v>
      </c>
      <c r="E452" s="36" t="s">
        <v>291</v>
      </c>
      <c r="F452" s="12">
        <f>'[1]9.ведомства'!G1340</f>
        <v>300000</v>
      </c>
      <c r="G452" s="12">
        <f>'[1]9.ведомства'!H1340</f>
        <v>0</v>
      </c>
      <c r="H452" s="12">
        <f>'[1]9.ведомства'!I1340</f>
        <v>0</v>
      </c>
      <c r="I452" s="12">
        <f>'[1]9.ведомства'!J1340</f>
        <v>0</v>
      </c>
      <c r="J452" s="12">
        <f>'[1]9.ведомства'!K1340</f>
        <v>300000</v>
      </c>
      <c r="K452" s="12">
        <f>'[1]9.ведомства'!L1340</f>
        <v>0</v>
      </c>
      <c r="L452" s="39"/>
    </row>
    <row r="453" spans="1:12" ht="25.5" x14ac:dyDescent="0.25">
      <c r="A453" s="15" t="s">
        <v>453</v>
      </c>
      <c r="B453" s="10" t="s">
        <v>79</v>
      </c>
      <c r="C453" s="10" t="s">
        <v>79</v>
      </c>
      <c r="D453" s="10"/>
      <c r="E453" s="10"/>
      <c r="F453" s="12">
        <f>F454</f>
        <v>28668366.41</v>
      </c>
      <c r="G453" s="12">
        <f t="shared" ref="G453:K455" si="226">G454</f>
        <v>0</v>
      </c>
      <c r="H453" s="12">
        <f t="shared" si="226"/>
        <v>437446</v>
      </c>
      <c r="I453" s="12">
        <f t="shared" si="226"/>
        <v>0</v>
      </c>
      <c r="J453" s="12">
        <f t="shared" si="226"/>
        <v>29105812.41</v>
      </c>
      <c r="K453" s="12">
        <f t="shared" si="226"/>
        <v>0</v>
      </c>
      <c r="L453" s="13"/>
    </row>
    <row r="454" spans="1:12" ht="38.25" x14ac:dyDescent="0.25">
      <c r="A454" s="24" t="s">
        <v>356</v>
      </c>
      <c r="B454" s="10" t="s">
        <v>79</v>
      </c>
      <c r="C454" s="10" t="s">
        <v>79</v>
      </c>
      <c r="D454" s="10" t="s">
        <v>228</v>
      </c>
      <c r="E454" s="10"/>
      <c r="F454" s="12">
        <f>F455</f>
        <v>28668366.41</v>
      </c>
      <c r="G454" s="12">
        <f t="shared" si="226"/>
        <v>0</v>
      </c>
      <c r="H454" s="12">
        <f t="shared" si="226"/>
        <v>437446</v>
      </c>
      <c r="I454" s="12">
        <f t="shared" si="226"/>
        <v>0</v>
      </c>
      <c r="J454" s="12">
        <f t="shared" si="226"/>
        <v>29105812.41</v>
      </c>
      <c r="K454" s="12">
        <f t="shared" si="226"/>
        <v>0</v>
      </c>
      <c r="L454" s="13"/>
    </row>
    <row r="455" spans="1:12" ht="38.25" x14ac:dyDescent="0.25">
      <c r="A455" s="24" t="s">
        <v>229</v>
      </c>
      <c r="B455" s="10" t="s">
        <v>79</v>
      </c>
      <c r="C455" s="10" t="s">
        <v>79</v>
      </c>
      <c r="D455" s="10" t="s">
        <v>230</v>
      </c>
      <c r="E455" s="10"/>
      <c r="F455" s="12">
        <f>F456</f>
        <v>28668366.41</v>
      </c>
      <c r="G455" s="12">
        <f t="shared" si="226"/>
        <v>0</v>
      </c>
      <c r="H455" s="12">
        <f t="shared" si="226"/>
        <v>437446</v>
      </c>
      <c r="I455" s="12">
        <f t="shared" si="226"/>
        <v>0</v>
      </c>
      <c r="J455" s="12">
        <f t="shared" si="226"/>
        <v>29105812.41</v>
      </c>
      <c r="K455" s="12">
        <f t="shared" si="226"/>
        <v>0</v>
      </c>
      <c r="L455" s="13"/>
    </row>
    <row r="456" spans="1:12" ht="51" x14ac:dyDescent="0.25">
      <c r="A456" s="24" t="s">
        <v>454</v>
      </c>
      <c r="B456" s="10" t="s">
        <v>79</v>
      </c>
      <c r="C456" s="10" t="s">
        <v>79</v>
      </c>
      <c r="D456" s="23" t="s">
        <v>455</v>
      </c>
      <c r="E456" s="10"/>
      <c r="F456" s="12">
        <f>F458+F459+F463</f>
        <v>28668366.41</v>
      </c>
      <c r="G456" s="12">
        <f t="shared" ref="G456:K456" si="227">G458+G459+G463</f>
        <v>0</v>
      </c>
      <c r="H456" s="12">
        <f t="shared" si="227"/>
        <v>437446</v>
      </c>
      <c r="I456" s="12">
        <f t="shared" si="227"/>
        <v>0</v>
      </c>
      <c r="J456" s="12">
        <f t="shared" si="227"/>
        <v>29105812.41</v>
      </c>
      <c r="K456" s="12">
        <f t="shared" si="227"/>
        <v>0</v>
      </c>
      <c r="L456" s="13"/>
    </row>
    <row r="457" spans="1:12" ht="63.75" x14ac:dyDescent="0.25">
      <c r="A457" s="24" t="s">
        <v>28</v>
      </c>
      <c r="B457" s="10" t="s">
        <v>79</v>
      </c>
      <c r="C457" s="10" t="s">
        <v>79</v>
      </c>
      <c r="D457" s="23" t="s">
        <v>456</v>
      </c>
      <c r="E457" s="10"/>
      <c r="F457" s="12">
        <f t="shared" ref="F457:K457" si="228">F458</f>
        <v>400000</v>
      </c>
      <c r="G457" s="12">
        <f t="shared" si="228"/>
        <v>0</v>
      </c>
      <c r="H457" s="12">
        <f t="shared" si="228"/>
        <v>0</v>
      </c>
      <c r="I457" s="12">
        <f t="shared" si="228"/>
        <v>0</v>
      </c>
      <c r="J457" s="12">
        <f t="shared" si="228"/>
        <v>400000</v>
      </c>
      <c r="K457" s="12">
        <f t="shared" si="228"/>
        <v>0</v>
      </c>
      <c r="L457" s="13"/>
    </row>
    <row r="458" spans="1:12" ht="76.5" x14ac:dyDescent="0.25">
      <c r="A458" s="24" t="s">
        <v>23</v>
      </c>
      <c r="B458" s="10" t="s">
        <v>79</v>
      </c>
      <c r="C458" s="10" t="s">
        <v>79</v>
      </c>
      <c r="D458" s="23" t="s">
        <v>456</v>
      </c>
      <c r="E458" s="10" t="s">
        <v>47</v>
      </c>
      <c r="F458" s="12">
        <f>'[1]9.ведомства'!G1346</f>
        <v>400000</v>
      </c>
      <c r="G458" s="12">
        <f>'[1]9.ведомства'!H1346</f>
        <v>0</v>
      </c>
      <c r="H458" s="12">
        <f>'[1]9.ведомства'!I1346</f>
        <v>0</v>
      </c>
      <c r="I458" s="12">
        <f>'[1]9.ведомства'!J1346</f>
        <v>0</v>
      </c>
      <c r="J458" s="12">
        <f>'[1]9.ведомства'!K1346</f>
        <v>400000</v>
      </c>
      <c r="K458" s="12">
        <f>'[1]9.ведомства'!L1346</f>
        <v>0</v>
      </c>
      <c r="L458" s="13"/>
    </row>
    <row r="459" spans="1:12" ht="51" x14ac:dyDescent="0.25">
      <c r="A459" s="15" t="s">
        <v>129</v>
      </c>
      <c r="B459" s="10" t="s">
        <v>79</v>
      </c>
      <c r="C459" s="10" t="s">
        <v>79</v>
      </c>
      <c r="D459" s="23" t="s">
        <v>457</v>
      </c>
      <c r="E459" s="10"/>
      <c r="F459" s="12">
        <f t="shared" ref="F459:K459" si="229">SUM(F460:F462)</f>
        <v>28123219.5</v>
      </c>
      <c r="G459" s="12">
        <f t="shared" si="229"/>
        <v>0</v>
      </c>
      <c r="H459" s="12">
        <f t="shared" si="229"/>
        <v>437446</v>
      </c>
      <c r="I459" s="12">
        <f t="shared" si="229"/>
        <v>0</v>
      </c>
      <c r="J459" s="12">
        <f t="shared" si="229"/>
        <v>28560665.5</v>
      </c>
      <c r="K459" s="12">
        <f t="shared" si="229"/>
        <v>0</v>
      </c>
      <c r="L459" s="13"/>
    </row>
    <row r="460" spans="1:12" ht="76.5" x14ac:dyDescent="0.25">
      <c r="A460" s="24" t="s">
        <v>23</v>
      </c>
      <c r="B460" s="10" t="s">
        <v>79</v>
      </c>
      <c r="C460" s="10" t="s">
        <v>79</v>
      </c>
      <c r="D460" s="23" t="s">
        <v>457</v>
      </c>
      <c r="E460" s="10" t="s">
        <v>47</v>
      </c>
      <c r="F460" s="12">
        <f>'[1]9.ведомства'!G1348</f>
        <v>23396183.539999999</v>
      </c>
      <c r="G460" s="12">
        <f>'[1]9.ведомства'!H1348</f>
        <v>0</v>
      </c>
      <c r="H460" s="12">
        <f>'[1]9.ведомства'!I1348</f>
        <v>1180</v>
      </c>
      <c r="I460" s="12">
        <f>'[1]9.ведомства'!J1348</f>
        <v>0</v>
      </c>
      <c r="J460" s="12">
        <f>'[1]9.ведомства'!K1348</f>
        <v>23397363.539999999</v>
      </c>
      <c r="K460" s="12">
        <f>'[1]9.ведомства'!L1348</f>
        <v>0</v>
      </c>
      <c r="L460" s="13"/>
    </row>
    <row r="461" spans="1:12" ht="38.25" x14ac:dyDescent="0.25">
      <c r="A461" s="24" t="s">
        <v>26</v>
      </c>
      <c r="B461" s="10" t="s">
        <v>79</v>
      </c>
      <c r="C461" s="10" t="s">
        <v>79</v>
      </c>
      <c r="D461" s="23" t="s">
        <v>457</v>
      </c>
      <c r="E461" s="10" t="s">
        <v>27</v>
      </c>
      <c r="F461" s="12">
        <f>'[1]9.ведомства'!G1349</f>
        <v>2583837.69</v>
      </c>
      <c r="G461" s="12">
        <f>'[1]9.ведомства'!H1349</f>
        <v>0</v>
      </c>
      <c r="H461" s="12">
        <f>'[1]9.ведомства'!I1349</f>
        <v>-1180</v>
      </c>
      <c r="I461" s="12">
        <f>'[1]9.ведомства'!J1349</f>
        <v>0</v>
      </c>
      <c r="J461" s="12">
        <f>'[1]9.ведомства'!K1349</f>
        <v>2582657.69</v>
      </c>
      <c r="K461" s="12">
        <f>'[1]9.ведомства'!L1349</f>
        <v>0</v>
      </c>
      <c r="L461" s="13"/>
    </row>
    <row r="462" spans="1:12" x14ac:dyDescent="0.25">
      <c r="A462" s="24" t="s">
        <v>63</v>
      </c>
      <c r="B462" s="10" t="s">
        <v>79</v>
      </c>
      <c r="C462" s="10" t="s">
        <v>79</v>
      </c>
      <c r="D462" s="23" t="s">
        <v>457</v>
      </c>
      <c r="E462" s="10" t="s">
        <v>92</v>
      </c>
      <c r="F462" s="12">
        <f>'[1]9.ведомства'!G1350</f>
        <v>2143198.27</v>
      </c>
      <c r="G462" s="12">
        <f>'[1]9.ведомства'!H1350</f>
        <v>0</v>
      </c>
      <c r="H462" s="12">
        <f>'[1]9.ведомства'!I1350</f>
        <v>437446</v>
      </c>
      <c r="I462" s="12">
        <f>'[1]9.ведомства'!J1350</f>
        <v>0</v>
      </c>
      <c r="J462" s="12">
        <f>'[1]9.ведомства'!K1350</f>
        <v>2580644.27</v>
      </c>
      <c r="K462" s="12">
        <f>'[1]9.ведомства'!L1350</f>
        <v>0</v>
      </c>
      <c r="L462" s="13"/>
    </row>
    <row r="463" spans="1:12" ht="38.25" x14ac:dyDescent="0.25">
      <c r="A463" s="24" t="s">
        <v>155</v>
      </c>
      <c r="B463" s="23" t="s">
        <v>79</v>
      </c>
      <c r="C463" s="10" t="s">
        <v>79</v>
      </c>
      <c r="D463" s="23" t="s">
        <v>458</v>
      </c>
      <c r="E463" s="10"/>
      <c r="F463" s="12">
        <f>F464</f>
        <v>145146.91</v>
      </c>
      <c r="G463" s="12">
        <f t="shared" ref="G463:K463" si="230">G464</f>
        <v>0</v>
      </c>
      <c r="H463" s="12">
        <f t="shared" si="230"/>
        <v>0</v>
      </c>
      <c r="I463" s="12">
        <f t="shared" si="230"/>
        <v>0</v>
      </c>
      <c r="J463" s="12">
        <f t="shared" si="230"/>
        <v>145146.91</v>
      </c>
      <c r="K463" s="12">
        <f t="shared" si="230"/>
        <v>0</v>
      </c>
      <c r="L463" s="13"/>
    </row>
    <row r="464" spans="1:12" x14ac:dyDescent="0.25">
      <c r="A464" s="24" t="s">
        <v>63</v>
      </c>
      <c r="B464" s="23" t="s">
        <v>79</v>
      </c>
      <c r="C464" s="10" t="s">
        <v>79</v>
      </c>
      <c r="D464" s="23" t="s">
        <v>458</v>
      </c>
      <c r="E464" s="10" t="s">
        <v>92</v>
      </c>
      <c r="F464" s="12">
        <f>'[1]9.ведомства'!G1353</f>
        <v>145146.91</v>
      </c>
      <c r="G464" s="12">
        <f>'[1]9.ведомства'!H1353</f>
        <v>0</v>
      </c>
      <c r="H464" s="12">
        <f>'[1]9.ведомства'!I1353</f>
        <v>0</v>
      </c>
      <c r="I464" s="12">
        <f>'[1]9.ведомства'!J1353</f>
        <v>0</v>
      </c>
      <c r="J464" s="12">
        <f>'[1]9.ведомства'!K1353</f>
        <v>145146.91</v>
      </c>
      <c r="K464" s="12">
        <f>'[1]9.ведомства'!L1353</f>
        <v>0</v>
      </c>
      <c r="L464" s="13"/>
    </row>
    <row r="465" spans="1:13" x14ac:dyDescent="0.25">
      <c r="A465" s="15" t="s">
        <v>459</v>
      </c>
      <c r="B465" s="10" t="s">
        <v>83</v>
      </c>
      <c r="C465" s="10"/>
      <c r="D465" s="10"/>
      <c r="E465" s="11"/>
      <c r="F465" s="12">
        <f t="shared" ref="F465:K470" si="231">F466</f>
        <v>700000</v>
      </c>
      <c r="G465" s="12">
        <f t="shared" si="231"/>
        <v>0</v>
      </c>
      <c r="H465" s="12">
        <f t="shared" si="231"/>
        <v>0</v>
      </c>
      <c r="I465" s="12">
        <f t="shared" si="231"/>
        <v>0</v>
      </c>
      <c r="J465" s="12">
        <f t="shared" si="231"/>
        <v>700000</v>
      </c>
      <c r="K465" s="12">
        <f t="shared" si="231"/>
        <v>0</v>
      </c>
      <c r="L465" s="13"/>
    </row>
    <row r="466" spans="1:13" ht="25.5" x14ac:dyDescent="0.25">
      <c r="A466" s="15" t="s">
        <v>460</v>
      </c>
      <c r="B466" s="10" t="s">
        <v>83</v>
      </c>
      <c r="C466" s="10" t="s">
        <v>79</v>
      </c>
      <c r="D466" s="10"/>
      <c r="E466" s="11"/>
      <c r="F466" s="12">
        <f t="shared" si="231"/>
        <v>700000</v>
      </c>
      <c r="G466" s="12">
        <f t="shared" si="231"/>
        <v>0</v>
      </c>
      <c r="H466" s="12">
        <f t="shared" si="231"/>
        <v>0</v>
      </c>
      <c r="I466" s="12">
        <f t="shared" si="231"/>
        <v>0</v>
      </c>
      <c r="J466" s="12">
        <f t="shared" si="231"/>
        <v>700000</v>
      </c>
      <c r="K466" s="12">
        <f t="shared" si="231"/>
        <v>0</v>
      </c>
      <c r="L466" s="13"/>
    </row>
    <row r="467" spans="1:13" ht="25.5" x14ac:dyDescent="0.25">
      <c r="A467" s="9" t="s">
        <v>239</v>
      </c>
      <c r="B467" s="10" t="s">
        <v>83</v>
      </c>
      <c r="C467" s="10" t="s">
        <v>79</v>
      </c>
      <c r="D467" s="10" t="s">
        <v>101</v>
      </c>
      <c r="E467" s="11"/>
      <c r="F467" s="12">
        <f t="shared" si="231"/>
        <v>700000</v>
      </c>
      <c r="G467" s="12">
        <f t="shared" si="231"/>
        <v>0</v>
      </c>
      <c r="H467" s="12">
        <f t="shared" si="231"/>
        <v>0</v>
      </c>
      <c r="I467" s="12">
        <f t="shared" si="231"/>
        <v>0</v>
      </c>
      <c r="J467" s="12">
        <f t="shared" si="231"/>
        <v>700000</v>
      </c>
      <c r="K467" s="12">
        <f t="shared" si="231"/>
        <v>0</v>
      </c>
      <c r="L467" s="13"/>
    </row>
    <row r="468" spans="1:13" ht="25.5" x14ac:dyDescent="0.25">
      <c r="A468" s="15" t="s">
        <v>461</v>
      </c>
      <c r="B468" s="10" t="s">
        <v>83</v>
      </c>
      <c r="C468" s="10" t="s">
        <v>79</v>
      </c>
      <c r="D468" s="10" t="s">
        <v>462</v>
      </c>
      <c r="E468" s="11"/>
      <c r="F468" s="12">
        <f>F469</f>
        <v>700000</v>
      </c>
      <c r="G468" s="12">
        <f t="shared" si="231"/>
        <v>0</v>
      </c>
      <c r="H468" s="12">
        <f t="shared" si="231"/>
        <v>0</v>
      </c>
      <c r="I468" s="12">
        <f t="shared" si="231"/>
        <v>0</v>
      </c>
      <c r="J468" s="12">
        <f t="shared" si="231"/>
        <v>700000</v>
      </c>
      <c r="K468" s="12">
        <f t="shared" si="231"/>
        <v>0</v>
      </c>
      <c r="L468" s="13"/>
    </row>
    <row r="469" spans="1:13" ht="25.5" x14ac:dyDescent="0.25">
      <c r="A469" s="15" t="s">
        <v>463</v>
      </c>
      <c r="B469" s="10" t="s">
        <v>83</v>
      </c>
      <c r="C469" s="10" t="s">
        <v>79</v>
      </c>
      <c r="D469" s="10" t="s">
        <v>464</v>
      </c>
      <c r="E469" s="11"/>
      <c r="F469" s="12">
        <f t="shared" ref="F469:K469" si="232">+F470</f>
        <v>700000</v>
      </c>
      <c r="G469" s="12">
        <f t="shared" si="232"/>
        <v>0</v>
      </c>
      <c r="H469" s="12">
        <f t="shared" si="232"/>
        <v>0</v>
      </c>
      <c r="I469" s="12">
        <f t="shared" si="232"/>
        <v>0</v>
      </c>
      <c r="J469" s="12">
        <f t="shared" si="232"/>
        <v>700000</v>
      </c>
      <c r="K469" s="12">
        <f t="shared" si="232"/>
        <v>0</v>
      </c>
      <c r="L469" s="13"/>
    </row>
    <row r="470" spans="1:13" x14ac:dyDescent="0.25">
      <c r="A470" s="24" t="s">
        <v>465</v>
      </c>
      <c r="B470" s="10" t="s">
        <v>83</v>
      </c>
      <c r="C470" s="10" t="s">
        <v>79</v>
      </c>
      <c r="D470" s="10" t="s">
        <v>466</v>
      </c>
      <c r="E470" s="11"/>
      <c r="F470" s="12">
        <f t="shared" si="231"/>
        <v>700000</v>
      </c>
      <c r="G470" s="12">
        <f t="shared" si="231"/>
        <v>0</v>
      </c>
      <c r="H470" s="12">
        <f t="shared" si="231"/>
        <v>0</v>
      </c>
      <c r="I470" s="12">
        <f t="shared" si="231"/>
        <v>0</v>
      </c>
      <c r="J470" s="12">
        <f t="shared" si="231"/>
        <v>700000</v>
      </c>
      <c r="K470" s="12">
        <f t="shared" si="231"/>
        <v>0</v>
      </c>
      <c r="L470" s="13"/>
    </row>
    <row r="471" spans="1:13" ht="38.25" x14ac:dyDescent="0.25">
      <c r="A471" s="15" t="s">
        <v>26</v>
      </c>
      <c r="B471" s="10" t="s">
        <v>83</v>
      </c>
      <c r="C471" s="10" t="s">
        <v>79</v>
      </c>
      <c r="D471" s="10" t="s">
        <v>466</v>
      </c>
      <c r="E471" s="11">
        <v>200</v>
      </c>
      <c r="F471" s="12">
        <f>'[1]9.ведомства'!G1360</f>
        <v>700000</v>
      </c>
      <c r="G471" s="12">
        <f>'[1]9.ведомства'!H1360</f>
        <v>0</v>
      </c>
      <c r="H471" s="12">
        <f>'[1]9.ведомства'!I1360</f>
        <v>0</v>
      </c>
      <c r="I471" s="12">
        <f>'[1]9.ведомства'!J1360</f>
        <v>0</v>
      </c>
      <c r="J471" s="12">
        <f>'[1]9.ведомства'!K1360</f>
        <v>700000</v>
      </c>
      <c r="K471" s="12">
        <f>'[1]9.ведомства'!L1360</f>
        <v>0</v>
      </c>
      <c r="L471" s="13"/>
    </row>
    <row r="472" spans="1:13" x14ac:dyDescent="0.25">
      <c r="A472" s="15" t="s">
        <v>467</v>
      </c>
      <c r="B472" s="10" t="s">
        <v>93</v>
      </c>
      <c r="C472" s="10"/>
      <c r="D472" s="10"/>
      <c r="E472" s="11"/>
      <c r="F472" s="12">
        <f t="shared" ref="F472:K472" si="233">F473+F504+F539+F587+F621</f>
        <v>2254714146.5100002</v>
      </c>
      <c r="G472" s="12">
        <f t="shared" si="233"/>
        <v>1386151193.8099999</v>
      </c>
      <c r="H472" s="12">
        <f t="shared" si="233"/>
        <v>35441444.109999999</v>
      </c>
      <c r="I472" s="12">
        <f t="shared" si="233"/>
        <v>34378200</v>
      </c>
      <c r="J472" s="12">
        <f t="shared" si="233"/>
        <v>2290155590.6200004</v>
      </c>
      <c r="K472" s="12">
        <f t="shared" si="233"/>
        <v>1420529393.8099999</v>
      </c>
      <c r="L472" s="13"/>
    </row>
    <row r="473" spans="1:13" x14ac:dyDescent="0.25">
      <c r="A473" s="15" t="s">
        <v>468</v>
      </c>
      <c r="B473" s="10" t="s">
        <v>93</v>
      </c>
      <c r="C473" s="10" t="s">
        <v>14</v>
      </c>
      <c r="D473" s="10"/>
      <c r="E473" s="11"/>
      <c r="F473" s="12">
        <f>F474</f>
        <v>873259403.40999985</v>
      </c>
      <c r="G473" s="12">
        <f t="shared" ref="G473:K473" si="234">G474</f>
        <v>508571483.69</v>
      </c>
      <c r="H473" s="12">
        <f t="shared" si="234"/>
        <v>25352036.199999999</v>
      </c>
      <c r="I473" s="12">
        <f t="shared" si="234"/>
        <v>23203500</v>
      </c>
      <c r="J473" s="12">
        <f t="shared" si="234"/>
        <v>898611439.6099999</v>
      </c>
      <c r="K473" s="12">
        <f t="shared" si="234"/>
        <v>531774983.69</v>
      </c>
      <c r="L473" s="13"/>
    </row>
    <row r="474" spans="1:13" ht="25.5" x14ac:dyDescent="0.25">
      <c r="A474" s="15" t="s">
        <v>469</v>
      </c>
      <c r="B474" s="10" t="s">
        <v>93</v>
      </c>
      <c r="C474" s="10" t="s">
        <v>14</v>
      </c>
      <c r="D474" s="10" t="s">
        <v>470</v>
      </c>
      <c r="E474" s="11"/>
      <c r="F474" s="12">
        <f t="shared" ref="F474:K474" si="235">F475</f>
        <v>873259403.40999985</v>
      </c>
      <c r="G474" s="12">
        <f t="shared" si="235"/>
        <v>508571483.69</v>
      </c>
      <c r="H474" s="12">
        <f t="shared" si="235"/>
        <v>25352036.199999999</v>
      </c>
      <c r="I474" s="12">
        <f t="shared" si="235"/>
        <v>23203500</v>
      </c>
      <c r="J474" s="12">
        <f t="shared" si="235"/>
        <v>898611439.6099999</v>
      </c>
      <c r="K474" s="12">
        <f t="shared" si="235"/>
        <v>531774983.69</v>
      </c>
      <c r="L474" s="13"/>
    </row>
    <row r="475" spans="1:13" ht="38.25" x14ac:dyDescent="0.25">
      <c r="A475" s="15" t="s">
        <v>471</v>
      </c>
      <c r="B475" s="10" t="s">
        <v>93</v>
      </c>
      <c r="C475" s="10" t="s">
        <v>14</v>
      </c>
      <c r="D475" s="10" t="s">
        <v>472</v>
      </c>
      <c r="E475" s="11"/>
      <c r="F475" s="12">
        <f t="shared" ref="F475:K475" si="236">F476+F493+F496++F501</f>
        <v>873259403.40999985</v>
      </c>
      <c r="G475" s="12">
        <f t="shared" si="236"/>
        <v>508571483.69</v>
      </c>
      <c r="H475" s="12">
        <f t="shared" si="236"/>
        <v>25352036.199999999</v>
      </c>
      <c r="I475" s="12">
        <f t="shared" si="236"/>
        <v>23203500</v>
      </c>
      <c r="J475" s="12">
        <f t="shared" si="236"/>
        <v>898611439.6099999</v>
      </c>
      <c r="K475" s="12">
        <f t="shared" si="236"/>
        <v>531774983.69</v>
      </c>
      <c r="L475" s="13"/>
    </row>
    <row r="476" spans="1:13" ht="38.25" x14ac:dyDescent="0.25">
      <c r="A476" s="15" t="s">
        <v>473</v>
      </c>
      <c r="B476" s="10" t="s">
        <v>93</v>
      </c>
      <c r="C476" s="10" t="s">
        <v>14</v>
      </c>
      <c r="D476" s="10" t="s">
        <v>474</v>
      </c>
      <c r="E476" s="11"/>
      <c r="F476" s="12">
        <f>F477+F479+F481+F483+F491+F485+F487+F489</f>
        <v>764534887.23999989</v>
      </c>
      <c r="G476" s="12">
        <f t="shared" ref="G476:K476" si="237">G477+G479+G481+G483+G491+G485+G487+G489</f>
        <v>435209083.69</v>
      </c>
      <c r="H476" s="12">
        <f t="shared" si="237"/>
        <v>25352036.199999999</v>
      </c>
      <c r="I476" s="12">
        <f t="shared" si="237"/>
        <v>23203500</v>
      </c>
      <c r="J476" s="12">
        <f t="shared" si="237"/>
        <v>789886923.43999994</v>
      </c>
      <c r="K476" s="12">
        <f t="shared" si="237"/>
        <v>458412583.69</v>
      </c>
      <c r="L476" s="13"/>
    </row>
    <row r="477" spans="1:13" ht="63.75" x14ac:dyDescent="0.25">
      <c r="A477" s="15" t="s">
        <v>28</v>
      </c>
      <c r="B477" s="10" t="s">
        <v>93</v>
      </c>
      <c r="C477" s="10" t="s">
        <v>14</v>
      </c>
      <c r="D477" s="10" t="s">
        <v>475</v>
      </c>
      <c r="E477" s="10"/>
      <c r="F477" s="12">
        <f t="shared" ref="F477:K477" si="238">F478</f>
        <v>10000000</v>
      </c>
      <c r="G477" s="12">
        <f t="shared" si="238"/>
        <v>0</v>
      </c>
      <c r="H477" s="12">
        <f t="shared" si="238"/>
        <v>3019936.2</v>
      </c>
      <c r="I477" s="12">
        <f t="shared" si="238"/>
        <v>0</v>
      </c>
      <c r="J477" s="12">
        <f t="shared" si="238"/>
        <v>13019936.199999999</v>
      </c>
      <c r="K477" s="12">
        <f t="shared" si="238"/>
        <v>0</v>
      </c>
      <c r="L477" s="13"/>
    </row>
    <row r="478" spans="1:13" ht="38.25" x14ac:dyDescent="0.25">
      <c r="A478" s="15" t="s">
        <v>108</v>
      </c>
      <c r="B478" s="10" t="s">
        <v>93</v>
      </c>
      <c r="C478" s="10" t="s">
        <v>14</v>
      </c>
      <c r="D478" s="10" t="s">
        <v>475</v>
      </c>
      <c r="E478" s="10" t="s">
        <v>291</v>
      </c>
      <c r="F478" s="12">
        <f>'[1]9.ведомства'!G527</f>
        <v>10000000</v>
      </c>
      <c r="G478" s="12">
        <f>'[1]9.ведомства'!H527</f>
        <v>0</v>
      </c>
      <c r="H478" s="12">
        <f>'[1]9.ведомства'!I527</f>
        <v>3019936.2</v>
      </c>
      <c r="I478" s="12">
        <f>'[1]9.ведомства'!J527</f>
        <v>0</v>
      </c>
      <c r="J478" s="12">
        <f>'[1]9.ведомства'!K527</f>
        <v>13019936.199999999</v>
      </c>
      <c r="K478" s="12">
        <f>'[1]9.ведомства'!L527</f>
        <v>0</v>
      </c>
      <c r="L478" s="13"/>
    </row>
    <row r="479" spans="1:13" ht="63.75" x14ac:dyDescent="0.25">
      <c r="A479" s="15" t="s">
        <v>165</v>
      </c>
      <c r="B479" s="10" t="s">
        <v>93</v>
      </c>
      <c r="C479" s="10" t="s">
        <v>14</v>
      </c>
      <c r="D479" s="10" t="s">
        <v>476</v>
      </c>
      <c r="E479" s="11"/>
      <c r="F479" s="12">
        <f t="shared" ref="F479:K479" si="239">F480</f>
        <v>21945883.690000001</v>
      </c>
      <c r="G479" s="12">
        <f t="shared" si="239"/>
        <v>21945883.690000001</v>
      </c>
      <c r="H479" s="12">
        <f t="shared" si="239"/>
        <v>4280400</v>
      </c>
      <c r="I479" s="12">
        <f t="shared" si="239"/>
        <v>4280400</v>
      </c>
      <c r="J479" s="12">
        <f t="shared" si="239"/>
        <v>26226283.690000001</v>
      </c>
      <c r="K479" s="12">
        <f t="shared" si="239"/>
        <v>26226283.690000001</v>
      </c>
      <c r="L479" s="13"/>
    </row>
    <row r="480" spans="1:13" ht="38.25" x14ac:dyDescent="0.25">
      <c r="A480" s="15" t="s">
        <v>108</v>
      </c>
      <c r="B480" s="10" t="s">
        <v>93</v>
      </c>
      <c r="C480" s="10" t="s">
        <v>14</v>
      </c>
      <c r="D480" s="10" t="s">
        <v>476</v>
      </c>
      <c r="E480" s="11">
        <v>600</v>
      </c>
      <c r="F480" s="12">
        <f>'[1]9.ведомства'!G529</f>
        <v>21945883.690000001</v>
      </c>
      <c r="G480" s="12">
        <f>'[1]9.ведомства'!H529</f>
        <v>21945883.690000001</v>
      </c>
      <c r="H480" s="12">
        <f>'[1]9.ведомства'!I529</f>
        <v>4280400</v>
      </c>
      <c r="I480" s="12">
        <f>'[1]9.ведомства'!J529</f>
        <v>4280400</v>
      </c>
      <c r="J480" s="12">
        <f>'[1]9.ведомства'!K529</f>
        <v>26226283.690000001</v>
      </c>
      <c r="K480" s="12">
        <f>'[1]9.ведомства'!L529</f>
        <v>26226283.690000001</v>
      </c>
      <c r="L480" s="13"/>
      <c r="M480" s="13"/>
    </row>
    <row r="481" spans="1:13" ht="63.75" x14ac:dyDescent="0.25">
      <c r="A481" s="15" t="s">
        <v>477</v>
      </c>
      <c r="B481" s="10" t="s">
        <v>93</v>
      </c>
      <c r="C481" s="10" t="s">
        <v>14</v>
      </c>
      <c r="D481" s="10" t="s">
        <v>478</v>
      </c>
      <c r="E481" s="11"/>
      <c r="F481" s="12">
        <f t="shared" ref="F481:K481" si="240">F482</f>
        <v>413263200</v>
      </c>
      <c r="G481" s="12">
        <f t="shared" si="240"/>
        <v>413263200</v>
      </c>
      <c r="H481" s="12">
        <f t="shared" si="240"/>
        <v>18923100</v>
      </c>
      <c r="I481" s="12">
        <f t="shared" si="240"/>
        <v>18923100</v>
      </c>
      <c r="J481" s="12">
        <f t="shared" si="240"/>
        <v>432186300</v>
      </c>
      <c r="K481" s="12">
        <f t="shared" si="240"/>
        <v>432186300</v>
      </c>
      <c r="L481" s="13"/>
    </row>
    <row r="482" spans="1:13" ht="38.25" x14ac:dyDescent="0.25">
      <c r="A482" s="15" t="s">
        <v>108</v>
      </c>
      <c r="B482" s="10" t="s">
        <v>93</v>
      </c>
      <c r="C482" s="10" t="s">
        <v>14</v>
      </c>
      <c r="D482" s="10" t="s">
        <v>478</v>
      </c>
      <c r="E482" s="11">
        <v>600</v>
      </c>
      <c r="F482" s="12">
        <f>'[1]9.ведомства'!G531</f>
        <v>413263200</v>
      </c>
      <c r="G482" s="12">
        <f>'[1]9.ведомства'!H531</f>
        <v>413263200</v>
      </c>
      <c r="H482" s="12">
        <f>'[1]9.ведомства'!I531</f>
        <v>18923100</v>
      </c>
      <c r="I482" s="12">
        <f>'[1]9.ведомства'!J531</f>
        <v>18923100</v>
      </c>
      <c r="J482" s="12">
        <f>'[1]9.ведомства'!K531</f>
        <v>432186300</v>
      </c>
      <c r="K482" s="12">
        <f>'[1]9.ведомства'!L531</f>
        <v>432186300</v>
      </c>
      <c r="L482" s="13"/>
      <c r="M482" s="13"/>
    </row>
    <row r="483" spans="1:13" ht="38.25" x14ac:dyDescent="0.25">
      <c r="A483" s="25" t="s">
        <v>166</v>
      </c>
      <c r="B483" s="10" t="s">
        <v>93</v>
      </c>
      <c r="C483" s="10" t="s">
        <v>14</v>
      </c>
      <c r="D483" s="10" t="s">
        <v>479</v>
      </c>
      <c r="E483" s="11"/>
      <c r="F483" s="12">
        <f t="shared" ref="F483:K483" si="241">F484</f>
        <v>173414680.91999999</v>
      </c>
      <c r="G483" s="12">
        <f t="shared" si="241"/>
        <v>0</v>
      </c>
      <c r="H483" s="12">
        <f t="shared" si="241"/>
        <v>-4510624</v>
      </c>
      <c r="I483" s="12">
        <f t="shared" si="241"/>
        <v>0</v>
      </c>
      <c r="J483" s="12">
        <f t="shared" si="241"/>
        <v>168904056.91999999</v>
      </c>
      <c r="K483" s="12">
        <f t="shared" si="241"/>
        <v>0</v>
      </c>
      <c r="L483" s="13"/>
    </row>
    <row r="484" spans="1:13" ht="38.25" x14ac:dyDescent="0.25">
      <c r="A484" s="15" t="s">
        <v>108</v>
      </c>
      <c r="B484" s="10" t="s">
        <v>93</v>
      </c>
      <c r="C484" s="10" t="s">
        <v>14</v>
      </c>
      <c r="D484" s="10" t="s">
        <v>479</v>
      </c>
      <c r="E484" s="11">
        <v>600</v>
      </c>
      <c r="F484" s="12">
        <f>'[1]9.ведомства'!G533</f>
        <v>173414680.91999999</v>
      </c>
      <c r="G484" s="12">
        <f>'[1]9.ведомства'!H533</f>
        <v>0</v>
      </c>
      <c r="H484" s="12">
        <f>'[1]9.ведомства'!I533</f>
        <v>-4510624</v>
      </c>
      <c r="I484" s="12">
        <f>'[1]9.ведомства'!J533</f>
        <v>0</v>
      </c>
      <c r="J484" s="12">
        <f>'[1]9.ведомства'!K533</f>
        <v>168904056.91999999</v>
      </c>
      <c r="K484" s="12">
        <f>'[1]9.ведомства'!L533</f>
        <v>0</v>
      </c>
      <c r="L484" s="13"/>
    </row>
    <row r="485" spans="1:13" ht="38.25" x14ac:dyDescent="0.25">
      <c r="A485" s="25" t="s">
        <v>168</v>
      </c>
      <c r="B485" s="10" t="s">
        <v>93</v>
      </c>
      <c r="C485" s="10" t="s">
        <v>14</v>
      </c>
      <c r="D485" s="10" t="s">
        <v>480</v>
      </c>
      <c r="E485" s="11"/>
      <c r="F485" s="12">
        <f>F486</f>
        <v>15897036.140000001</v>
      </c>
      <c r="G485" s="12">
        <f t="shared" ref="G485:K485" si="242">G486</f>
        <v>0</v>
      </c>
      <c r="H485" s="12">
        <f t="shared" si="242"/>
        <v>-1433872.96</v>
      </c>
      <c r="I485" s="12">
        <f t="shared" si="242"/>
        <v>0</v>
      </c>
      <c r="J485" s="12">
        <f t="shared" si="242"/>
        <v>14463163.18</v>
      </c>
      <c r="K485" s="12">
        <f t="shared" si="242"/>
        <v>0</v>
      </c>
      <c r="L485" s="13"/>
    </row>
    <row r="486" spans="1:13" ht="38.25" x14ac:dyDescent="0.25">
      <c r="A486" s="15" t="s">
        <v>108</v>
      </c>
      <c r="B486" s="10" t="s">
        <v>93</v>
      </c>
      <c r="C486" s="10" t="s">
        <v>14</v>
      </c>
      <c r="D486" s="10" t="s">
        <v>480</v>
      </c>
      <c r="E486" s="11">
        <v>600</v>
      </c>
      <c r="F486" s="12">
        <f>'[1]9.ведомства'!G535</f>
        <v>15897036.140000001</v>
      </c>
      <c r="G486" s="12">
        <f>'[1]9.ведомства'!H535</f>
        <v>0</v>
      </c>
      <c r="H486" s="12">
        <f>'[1]9.ведомства'!I535</f>
        <v>-1433872.96</v>
      </c>
      <c r="I486" s="12">
        <f>'[1]9.ведомства'!J535</f>
        <v>0</v>
      </c>
      <c r="J486" s="12">
        <f>'[1]9.ведомства'!K535</f>
        <v>14463163.18</v>
      </c>
      <c r="K486" s="12">
        <f>'[1]9.ведомства'!L535</f>
        <v>0</v>
      </c>
      <c r="L486" s="13"/>
    </row>
    <row r="487" spans="1:13" ht="38.25" x14ac:dyDescent="0.25">
      <c r="A487" s="25" t="s">
        <v>170</v>
      </c>
      <c r="B487" s="10" t="s">
        <v>93</v>
      </c>
      <c r="C487" s="10" t="s">
        <v>14</v>
      </c>
      <c r="D487" s="10" t="s">
        <v>481</v>
      </c>
      <c r="E487" s="11"/>
      <c r="F487" s="12">
        <f>F488</f>
        <v>57185655.060000002</v>
      </c>
      <c r="G487" s="12">
        <f t="shared" ref="G487:K487" si="243">G488</f>
        <v>0</v>
      </c>
      <c r="H487" s="12">
        <f t="shared" si="243"/>
        <v>299657.89</v>
      </c>
      <c r="I487" s="12">
        <f t="shared" si="243"/>
        <v>0</v>
      </c>
      <c r="J487" s="12">
        <f t="shared" si="243"/>
        <v>57485312.950000003</v>
      </c>
      <c r="K487" s="12">
        <f t="shared" si="243"/>
        <v>0</v>
      </c>
      <c r="L487" s="13"/>
    </row>
    <row r="488" spans="1:13" ht="38.25" x14ac:dyDescent="0.25">
      <c r="A488" s="15" t="s">
        <v>108</v>
      </c>
      <c r="B488" s="10" t="s">
        <v>93</v>
      </c>
      <c r="C488" s="10" t="s">
        <v>14</v>
      </c>
      <c r="D488" s="10" t="s">
        <v>481</v>
      </c>
      <c r="E488" s="11">
        <v>600</v>
      </c>
      <c r="F488" s="12">
        <f>'[1]9.ведомства'!G537</f>
        <v>57185655.060000002</v>
      </c>
      <c r="G488" s="12">
        <f>'[1]9.ведомства'!H537</f>
        <v>0</v>
      </c>
      <c r="H488" s="12">
        <f>'[1]9.ведомства'!I537</f>
        <v>299657.89</v>
      </c>
      <c r="I488" s="12">
        <f>'[1]9.ведомства'!J537</f>
        <v>0</v>
      </c>
      <c r="J488" s="12">
        <f>'[1]9.ведомства'!K537</f>
        <v>57485312.950000003</v>
      </c>
      <c r="K488" s="12">
        <f>'[1]9.ведомства'!L537</f>
        <v>0</v>
      </c>
      <c r="L488" s="13"/>
    </row>
    <row r="489" spans="1:13" ht="38.25" x14ac:dyDescent="0.25">
      <c r="A489" s="25" t="s">
        <v>172</v>
      </c>
      <c r="B489" s="10" t="s">
        <v>93</v>
      </c>
      <c r="C489" s="10" t="s">
        <v>14</v>
      </c>
      <c r="D489" s="10" t="s">
        <v>482</v>
      </c>
      <c r="E489" s="11"/>
      <c r="F489" s="12">
        <f>F490</f>
        <v>60322378.399999999</v>
      </c>
      <c r="G489" s="12">
        <f t="shared" ref="G489:K489" si="244">G490</f>
        <v>0</v>
      </c>
      <c r="H489" s="12">
        <f t="shared" si="244"/>
        <v>2334215.0700000003</v>
      </c>
      <c r="I489" s="12">
        <f t="shared" si="244"/>
        <v>0</v>
      </c>
      <c r="J489" s="12">
        <f t="shared" si="244"/>
        <v>62656593.469999999</v>
      </c>
      <c r="K489" s="12">
        <f t="shared" si="244"/>
        <v>0</v>
      </c>
      <c r="L489" s="13"/>
    </row>
    <row r="490" spans="1:13" ht="38.25" x14ac:dyDescent="0.25">
      <c r="A490" s="15" t="s">
        <v>108</v>
      </c>
      <c r="B490" s="10" t="s">
        <v>93</v>
      </c>
      <c r="C490" s="10" t="s">
        <v>14</v>
      </c>
      <c r="D490" s="10" t="s">
        <v>482</v>
      </c>
      <c r="E490" s="11">
        <v>600</v>
      </c>
      <c r="F490" s="12">
        <f>'[1]9.ведомства'!G539</f>
        <v>60322378.399999999</v>
      </c>
      <c r="G490" s="12">
        <f>'[1]9.ведомства'!H539</f>
        <v>0</v>
      </c>
      <c r="H490" s="12">
        <f>'[1]9.ведомства'!I539</f>
        <v>2334215.0700000003</v>
      </c>
      <c r="I490" s="12">
        <f>'[1]9.ведомства'!J539</f>
        <v>0</v>
      </c>
      <c r="J490" s="12">
        <f>'[1]9.ведомства'!K539</f>
        <v>62656593.469999999</v>
      </c>
      <c r="K490" s="12">
        <f>'[1]9.ведомства'!L539</f>
        <v>0</v>
      </c>
      <c r="L490" s="13"/>
    </row>
    <row r="491" spans="1:13" ht="51" x14ac:dyDescent="0.25">
      <c r="A491" s="15" t="s">
        <v>182</v>
      </c>
      <c r="B491" s="10" t="s">
        <v>93</v>
      </c>
      <c r="C491" s="10" t="s">
        <v>14</v>
      </c>
      <c r="D491" s="10" t="s">
        <v>483</v>
      </c>
      <c r="E491" s="11"/>
      <c r="F491" s="12">
        <f t="shared" ref="F491:K491" si="245">F492</f>
        <v>12506053.029999999</v>
      </c>
      <c r="G491" s="12">
        <f t="shared" si="245"/>
        <v>0</v>
      </c>
      <c r="H491" s="12">
        <f t="shared" si="245"/>
        <v>2439224</v>
      </c>
      <c r="I491" s="12">
        <f t="shared" si="245"/>
        <v>0</v>
      </c>
      <c r="J491" s="12">
        <f t="shared" si="245"/>
        <v>14945277.029999999</v>
      </c>
      <c r="K491" s="12">
        <f t="shared" si="245"/>
        <v>0</v>
      </c>
      <c r="L491" s="13"/>
    </row>
    <row r="492" spans="1:13" ht="38.25" x14ac:dyDescent="0.25">
      <c r="A492" s="15" t="s">
        <v>108</v>
      </c>
      <c r="B492" s="10" t="s">
        <v>93</v>
      </c>
      <c r="C492" s="10" t="s">
        <v>14</v>
      </c>
      <c r="D492" s="10" t="s">
        <v>483</v>
      </c>
      <c r="E492" s="11">
        <v>600</v>
      </c>
      <c r="F492" s="12">
        <f>'[1]9.ведомства'!G541</f>
        <v>12506053.029999999</v>
      </c>
      <c r="G492" s="12">
        <f>'[1]9.ведомства'!H541</f>
        <v>0</v>
      </c>
      <c r="H492" s="12">
        <f>'[1]9.ведомства'!I541</f>
        <v>2439224</v>
      </c>
      <c r="I492" s="12">
        <f>'[1]9.ведомства'!J541</f>
        <v>0</v>
      </c>
      <c r="J492" s="12">
        <f>'[1]9.ведомства'!K541</f>
        <v>14945277.029999999</v>
      </c>
      <c r="K492" s="12">
        <f>'[1]9.ведомства'!L541</f>
        <v>0</v>
      </c>
      <c r="L492" s="13"/>
    </row>
    <row r="493" spans="1:13" ht="51" x14ac:dyDescent="0.25">
      <c r="A493" s="15" t="s">
        <v>484</v>
      </c>
      <c r="B493" s="10" t="s">
        <v>93</v>
      </c>
      <c r="C493" s="10" t="s">
        <v>14</v>
      </c>
      <c r="D493" s="10" t="s">
        <v>485</v>
      </c>
      <c r="E493" s="11"/>
      <c r="F493" s="12">
        <f>F494</f>
        <v>100000</v>
      </c>
      <c r="G493" s="12">
        <f t="shared" ref="G493:K494" si="246">G494</f>
        <v>0</v>
      </c>
      <c r="H493" s="12">
        <f t="shared" si="246"/>
        <v>0</v>
      </c>
      <c r="I493" s="12">
        <f t="shared" si="246"/>
        <v>0</v>
      </c>
      <c r="J493" s="12">
        <f t="shared" si="246"/>
        <v>100000</v>
      </c>
      <c r="K493" s="12">
        <f t="shared" si="246"/>
        <v>0</v>
      </c>
      <c r="L493" s="13"/>
    </row>
    <row r="494" spans="1:13" ht="38.25" x14ac:dyDescent="0.25">
      <c r="A494" s="15" t="s">
        <v>486</v>
      </c>
      <c r="B494" s="10" t="s">
        <v>93</v>
      </c>
      <c r="C494" s="10" t="s">
        <v>14</v>
      </c>
      <c r="D494" s="10" t="s">
        <v>487</v>
      </c>
      <c r="E494" s="11"/>
      <c r="F494" s="12">
        <f>F495</f>
        <v>100000</v>
      </c>
      <c r="G494" s="12">
        <f t="shared" si="246"/>
        <v>0</v>
      </c>
      <c r="H494" s="12">
        <f t="shared" si="246"/>
        <v>0</v>
      </c>
      <c r="I494" s="12">
        <f t="shared" si="246"/>
        <v>0</v>
      </c>
      <c r="J494" s="12">
        <f t="shared" si="246"/>
        <v>100000</v>
      </c>
      <c r="K494" s="12">
        <f t="shared" si="246"/>
        <v>0</v>
      </c>
      <c r="L494" s="13"/>
    </row>
    <row r="495" spans="1:13" ht="38.25" x14ac:dyDescent="0.25">
      <c r="A495" s="15" t="s">
        <v>108</v>
      </c>
      <c r="B495" s="10" t="s">
        <v>93</v>
      </c>
      <c r="C495" s="10" t="s">
        <v>14</v>
      </c>
      <c r="D495" s="10" t="s">
        <v>487</v>
      </c>
      <c r="E495" s="11">
        <v>600</v>
      </c>
      <c r="F495" s="12">
        <f>'[1]9.ведомства'!G544</f>
        <v>100000</v>
      </c>
      <c r="G495" s="12">
        <f>'[1]9.ведомства'!H544</f>
        <v>0</v>
      </c>
      <c r="H495" s="12">
        <f>'[1]9.ведомства'!I544</f>
        <v>0</v>
      </c>
      <c r="I495" s="12">
        <f>'[1]9.ведомства'!J544</f>
        <v>0</v>
      </c>
      <c r="J495" s="12">
        <f>'[1]9.ведомства'!K544</f>
        <v>100000</v>
      </c>
      <c r="K495" s="12">
        <f>'[1]9.ведомства'!L544</f>
        <v>0</v>
      </c>
      <c r="L495" s="13"/>
    </row>
    <row r="496" spans="1:13" ht="38.25" x14ac:dyDescent="0.25">
      <c r="A496" s="15" t="s">
        <v>488</v>
      </c>
      <c r="B496" s="10" t="s">
        <v>93</v>
      </c>
      <c r="C496" s="10" t="s">
        <v>14</v>
      </c>
      <c r="D496" s="10" t="s">
        <v>489</v>
      </c>
      <c r="E496" s="11"/>
      <c r="F496" s="12">
        <f>F499+F497</f>
        <v>49498116.170000002</v>
      </c>
      <c r="G496" s="12">
        <f t="shared" ref="G496:K496" si="247">G499+G497</f>
        <v>28026800</v>
      </c>
      <c r="H496" s="12">
        <f t="shared" si="247"/>
        <v>0</v>
      </c>
      <c r="I496" s="12">
        <f t="shared" si="247"/>
        <v>0</v>
      </c>
      <c r="J496" s="12">
        <f t="shared" si="247"/>
        <v>49498116.170000002</v>
      </c>
      <c r="K496" s="12">
        <f t="shared" si="247"/>
        <v>28026800</v>
      </c>
      <c r="L496" s="13"/>
    </row>
    <row r="497" spans="1:12" ht="38.25" x14ac:dyDescent="0.25">
      <c r="A497" s="15" t="s">
        <v>490</v>
      </c>
      <c r="B497" s="10" t="s">
        <v>93</v>
      </c>
      <c r="C497" s="10" t="s">
        <v>14</v>
      </c>
      <c r="D497" s="10" t="s">
        <v>491</v>
      </c>
      <c r="E497" s="11"/>
      <c r="F497" s="12">
        <f t="shared" ref="F497:K497" si="248">F498</f>
        <v>28026800</v>
      </c>
      <c r="G497" s="12">
        <f t="shared" si="248"/>
        <v>28026800</v>
      </c>
      <c r="H497" s="12">
        <f t="shared" si="248"/>
        <v>0</v>
      </c>
      <c r="I497" s="12">
        <f t="shared" si="248"/>
        <v>0</v>
      </c>
      <c r="J497" s="12">
        <f t="shared" si="248"/>
        <v>28026800</v>
      </c>
      <c r="K497" s="12">
        <f t="shared" si="248"/>
        <v>28026800</v>
      </c>
      <c r="L497" s="13"/>
    </row>
    <row r="498" spans="1:12" ht="38.25" x14ac:dyDescent="0.25">
      <c r="A498" s="15" t="s">
        <v>257</v>
      </c>
      <c r="B498" s="10" t="s">
        <v>93</v>
      </c>
      <c r="C498" s="10" t="s">
        <v>14</v>
      </c>
      <c r="D498" s="10" t="s">
        <v>491</v>
      </c>
      <c r="E498" s="11">
        <v>400</v>
      </c>
      <c r="F498" s="12">
        <f>'[1]9.ведомства'!G262+'[1]9.ведомства'!G1372</f>
        <v>28026800</v>
      </c>
      <c r="G498" s="12">
        <f>'[1]9.ведомства'!H262+'[1]9.ведомства'!H1372</f>
        <v>28026800</v>
      </c>
      <c r="H498" s="12">
        <f>'[1]9.ведомства'!I262+'[1]9.ведомства'!I1372</f>
        <v>0</v>
      </c>
      <c r="I498" s="12">
        <f>'[1]9.ведомства'!J262+'[1]9.ведомства'!J1372</f>
        <v>0</v>
      </c>
      <c r="J498" s="12">
        <f>'[1]9.ведомства'!K262+'[1]9.ведомства'!K1372</f>
        <v>28026800</v>
      </c>
      <c r="K498" s="12">
        <f>'[1]9.ведомства'!L262+'[1]9.ведомства'!L1372</f>
        <v>28026800</v>
      </c>
      <c r="L498" s="13"/>
    </row>
    <row r="499" spans="1:12" ht="57.75" customHeight="1" x14ac:dyDescent="0.25">
      <c r="A499" s="16" t="s">
        <v>493</v>
      </c>
      <c r="B499" s="10" t="s">
        <v>93</v>
      </c>
      <c r="C499" s="10" t="s">
        <v>14</v>
      </c>
      <c r="D499" s="10" t="s">
        <v>494</v>
      </c>
      <c r="E499" s="11"/>
      <c r="F499" s="12">
        <f t="shared" ref="F499:K499" si="249">F500</f>
        <v>21471316.170000002</v>
      </c>
      <c r="G499" s="12">
        <f t="shared" si="249"/>
        <v>0</v>
      </c>
      <c r="H499" s="12">
        <f t="shared" si="249"/>
        <v>0</v>
      </c>
      <c r="I499" s="12">
        <f t="shared" si="249"/>
        <v>0</v>
      </c>
      <c r="J499" s="12">
        <f t="shared" si="249"/>
        <v>21471316.170000002</v>
      </c>
      <c r="K499" s="12">
        <f t="shared" si="249"/>
        <v>0</v>
      </c>
      <c r="L499" s="13"/>
    </row>
    <row r="500" spans="1:12" ht="38.25" x14ac:dyDescent="0.25">
      <c r="A500" s="15" t="s">
        <v>257</v>
      </c>
      <c r="B500" s="10" t="s">
        <v>93</v>
      </c>
      <c r="C500" s="10" t="s">
        <v>14</v>
      </c>
      <c r="D500" s="10" t="s">
        <v>494</v>
      </c>
      <c r="E500" s="11">
        <v>400</v>
      </c>
      <c r="F500" s="12">
        <f>'[1]9.ведомства'!G266+'[1]9.ведомства'!G547+'[1]9.ведомства'!G1376</f>
        <v>21471316.170000002</v>
      </c>
      <c r="G500" s="12">
        <f>'[1]9.ведомства'!H266+'[1]9.ведомства'!H547+'[1]9.ведомства'!H1376</f>
        <v>0</v>
      </c>
      <c r="H500" s="12">
        <f>'[1]9.ведомства'!I266+'[1]9.ведомства'!I547+'[1]9.ведомства'!I1376</f>
        <v>0</v>
      </c>
      <c r="I500" s="12">
        <f>'[1]9.ведомства'!J266+'[1]9.ведомства'!J547+'[1]9.ведомства'!J1376</f>
        <v>0</v>
      </c>
      <c r="J500" s="12">
        <f>'[1]9.ведомства'!K266+'[1]9.ведомства'!K547+'[1]9.ведомства'!K1376</f>
        <v>21471316.170000002</v>
      </c>
      <c r="K500" s="12">
        <f>'[1]9.ведомства'!L266+'[1]9.ведомства'!L547+'[1]9.ведомства'!L1376</f>
        <v>0</v>
      </c>
      <c r="L500" s="13"/>
    </row>
    <row r="501" spans="1:12" ht="38.25" x14ac:dyDescent="0.25">
      <c r="A501" s="15" t="s">
        <v>495</v>
      </c>
      <c r="B501" s="10" t="s">
        <v>93</v>
      </c>
      <c r="C501" s="10" t="s">
        <v>14</v>
      </c>
      <c r="D501" s="10" t="s">
        <v>496</v>
      </c>
      <c r="E501" s="11"/>
      <c r="F501" s="12">
        <f>F502</f>
        <v>59126399.999999993</v>
      </c>
      <c r="G501" s="12">
        <f t="shared" ref="G501:K501" si="250">G502</f>
        <v>45335600</v>
      </c>
      <c r="H501" s="12">
        <f t="shared" si="250"/>
        <v>0</v>
      </c>
      <c r="I501" s="12">
        <f t="shared" si="250"/>
        <v>0</v>
      </c>
      <c r="J501" s="12">
        <f t="shared" si="250"/>
        <v>59126399.999999993</v>
      </c>
      <c r="K501" s="12">
        <f t="shared" si="250"/>
        <v>45335600</v>
      </c>
      <c r="L501" s="13"/>
    </row>
    <row r="502" spans="1:12" ht="77.25" x14ac:dyDescent="0.25">
      <c r="A502" s="41" t="s">
        <v>492</v>
      </c>
      <c r="B502" s="10" t="s">
        <v>93</v>
      </c>
      <c r="C502" s="10" t="s">
        <v>14</v>
      </c>
      <c r="D502" s="10" t="s">
        <v>497</v>
      </c>
      <c r="E502" s="11"/>
      <c r="F502" s="12">
        <f t="shared" ref="F502:K502" si="251">F503</f>
        <v>59126399.999999993</v>
      </c>
      <c r="G502" s="12">
        <f t="shared" si="251"/>
        <v>45335600</v>
      </c>
      <c r="H502" s="12">
        <f t="shared" si="251"/>
        <v>0</v>
      </c>
      <c r="I502" s="12">
        <f t="shared" si="251"/>
        <v>0</v>
      </c>
      <c r="J502" s="12">
        <f t="shared" si="251"/>
        <v>59126399.999999993</v>
      </c>
      <c r="K502" s="12">
        <f t="shared" si="251"/>
        <v>45335600</v>
      </c>
      <c r="L502" s="13"/>
    </row>
    <row r="503" spans="1:12" ht="38.25" x14ac:dyDescent="0.25">
      <c r="A503" s="15" t="s">
        <v>257</v>
      </c>
      <c r="B503" s="10" t="s">
        <v>93</v>
      </c>
      <c r="C503" s="10" t="s">
        <v>14</v>
      </c>
      <c r="D503" s="10" t="s">
        <v>497</v>
      </c>
      <c r="E503" s="11">
        <v>400</v>
      </c>
      <c r="F503" s="12">
        <f>'[1]9.ведомства'!G269+'[1]9.ведомства'!G1379</f>
        <v>59126399.999999993</v>
      </c>
      <c r="G503" s="12">
        <f>'[1]9.ведомства'!H269+'[1]9.ведомства'!H1379</f>
        <v>45335600</v>
      </c>
      <c r="H503" s="12">
        <f>'[1]9.ведомства'!I269+'[1]9.ведомства'!I1379</f>
        <v>0</v>
      </c>
      <c r="I503" s="12">
        <f>'[1]9.ведомства'!J269+'[1]9.ведомства'!J1379</f>
        <v>0</v>
      </c>
      <c r="J503" s="12">
        <f>'[1]9.ведомства'!K269+'[1]9.ведомства'!K1379</f>
        <v>59126399.999999993</v>
      </c>
      <c r="K503" s="12">
        <f>'[1]9.ведомства'!L269+'[1]9.ведомства'!L1379</f>
        <v>45335600</v>
      </c>
      <c r="L503" s="13"/>
    </row>
    <row r="504" spans="1:12" x14ac:dyDescent="0.25">
      <c r="A504" s="15" t="s">
        <v>498</v>
      </c>
      <c r="B504" s="10" t="s">
        <v>93</v>
      </c>
      <c r="C504" s="10" t="s">
        <v>16</v>
      </c>
      <c r="D504" s="10"/>
      <c r="E504" s="11"/>
      <c r="F504" s="12">
        <f t="shared" ref="F504:K504" si="252">F505</f>
        <v>1027608849.45</v>
      </c>
      <c r="G504" s="12">
        <f t="shared" si="252"/>
        <v>865028400</v>
      </c>
      <c r="H504" s="12">
        <f t="shared" si="252"/>
        <v>13522286.82</v>
      </c>
      <c r="I504" s="12">
        <f t="shared" si="252"/>
        <v>11174700</v>
      </c>
      <c r="J504" s="12">
        <f t="shared" si="252"/>
        <v>1041131136.27</v>
      </c>
      <c r="K504" s="12">
        <f t="shared" si="252"/>
        <v>876203100</v>
      </c>
      <c r="L504" s="13"/>
    </row>
    <row r="505" spans="1:12" ht="25.5" x14ac:dyDescent="0.25">
      <c r="A505" s="15" t="s">
        <v>469</v>
      </c>
      <c r="B505" s="10" t="s">
        <v>93</v>
      </c>
      <c r="C505" s="10" t="s">
        <v>16</v>
      </c>
      <c r="D505" s="10" t="s">
        <v>470</v>
      </c>
      <c r="E505" s="11"/>
      <c r="F505" s="12">
        <f t="shared" ref="F505:K505" si="253">F506+F531</f>
        <v>1027608849.45</v>
      </c>
      <c r="G505" s="12">
        <f t="shared" si="253"/>
        <v>865028400</v>
      </c>
      <c r="H505" s="12">
        <f t="shared" si="253"/>
        <v>13522286.82</v>
      </c>
      <c r="I505" s="12">
        <f t="shared" si="253"/>
        <v>11174700</v>
      </c>
      <c r="J505" s="12">
        <f t="shared" si="253"/>
        <v>1041131136.27</v>
      </c>
      <c r="K505" s="12">
        <f t="shared" si="253"/>
        <v>876203100</v>
      </c>
      <c r="L505" s="13"/>
    </row>
    <row r="506" spans="1:12" ht="38.25" x14ac:dyDescent="0.25">
      <c r="A506" s="15" t="s">
        <v>499</v>
      </c>
      <c r="B506" s="10" t="s">
        <v>93</v>
      </c>
      <c r="C506" s="10" t="s">
        <v>16</v>
      </c>
      <c r="D506" s="10" t="s">
        <v>472</v>
      </c>
      <c r="E506" s="11"/>
      <c r="F506" s="12">
        <f t="shared" ref="F506:K506" si="254">F507+F520+F528+F523</f>
        <v>994171710.45000005</v>
      </c>
      <c r="G506" s="12">
        <f t="shared" si="254"/>
        <v>835623000</v>
      </c>
      <c r="H506" s="12">
        <f t="shared" si="254"/>
        <v>12127586.82</v>
      </c>
      <c r="I506" s="12">
        <f t="shared" si="254"/>
        <v>9780000</v>
      </c>
      <c r="J506" s="12">
        <f t="shared" si="254"/>
        <v>1006299297.27</v>
      </c>
      <c r="K506" s="12">
        <f t="shared" si="254"/>
        <v>845403000</v>
      </c>
      <c r="L506" s="13"/>
    </row>
    <row r="507" spans="1:12" ht="38.25" x14ac:dyDescent="0.25">
      <c r="A507" s="15" t="s">
        <v>473</v>
      </c>
      <c r="B507" s="10" t="s">
        <v>93</v>
      </c>
      <c r="C507" s="10" t="s">
        <v>16</v>
      </c>
      <c r="D507" s="10" t="s">
        <v>474</v>
      </c>
      <c r="E507" s="11"/>
      <c r="F507" s="12">
        <f>F508+F510+F518+F512+F514+F516</f>
        <v>604041086.72000003</v>
      </c>
      <c r="G507" s="12">
        <f t="shared" ref="G507:K507" si="255">G508+G510+G518+G512+G514+G516</f>
        <v>492420400</v>
      </c>
      <c r="H507" s="12">
        <f t="shared" si="255"/>
        <v>12127586.82</v>
      </c>
      <c r="I507" s="12">
        <f t="shared" si="255"/>
        <v>9780000</v>
      </c>
      <c r="J507" s="12">
        <f t="shared" si="255"/>
        <v>616168673.53999996</v>
      </c>
      <c r="K507" s="12">
        <f t="shared" si="255"/>
        <v>502200400</v>
      </c>
      <c r="L507" s="13"/>
    </row>
    <row r="508" spans="1:12" ht="63.75" x14ac:dyDescent="0.25">
      <c r="A508" s="15" t="s">
        <v>28</v>
      </c>
      <c r="B508" s="10" t="s">
        <v>93</v>
      </c>
      <c r="C508" s="10" t="s">
        <v>16</v>
      </c>
      <c r="D508" s="10" t="s">
        <v>475</v>
      </c>
      <c r="E508" s="10"/>
      <c r="F508" s="12">
        <f t="shared" ref="F508:K508" si="256">F509</f>
        <v>5000000</v>
      </c>
      <c r="G508" s="12">
        <f t="shared" si="256"/>
        <v>0</v>
      </c>
      <c r="H508" s="12">
        <f t="shared" si="256"/>
        <v>2067586.82</v>
      </c>
      <c r="I508" s="12">
        <f t="shared" si="256"/>
        <v>0</v>
      </c>
      <c r="J508" s="12">
        <f t="shared" si="256"/>
        <v>7067586.8200000003</v>
      </c>
      <c r="K508" s="12">
        <f t="shared" si="256"/>
        <v>0</v>
      </c>
      <c r="L508" s="13"/>
    </row>
    <row r="509" spans="1:12" ht="38.25" x14ac:dyDescent="0.25">
      <c r="A509" s="15" t="s">
        <v>108</v>
      </c>
      <c r="B509" s="10" t="s">
        <v>93</v>
      </c>
      <c r="C509" s="10" t="s">
        <v>16</v>
      </c>
      <c r="D509" s="10" t="s">
        <v>475</v>
      </c>
      <c r="E509" s="10" t="s">
        <v>291</v>
      </c>
      <c r="F509" s="12">
        <f>'[1]9.ведомства'!G557</f>
        <v>5000000</v>
      </c>
      <c r="G509" s="12">
        <f>'[1]9.ведомства'!H557</f>
        <v>0</v>
      </c>
      <c r="H509" s="12">
        <f>'[1]9.ведомства'!I557</f>
        <v>2067586.82</v>
      </c>
      <c r="I509" s="12">
        <f>'[1]9.ведомства'!J557</f>
        <v>0</v>
      </c>
      <c r="J509" s="12">
        <f>'[1]9.ведомства'!K557</f>
        <v>7067586.8200000003</v>
      </c>
      <c r="K509" s="12">
        <f>'[1]9.ведомства'!L557</f>
        <v>0</v>
      </c>
      <c r="L509" s="13"/>
    </row>
    <row r="510" spans="1:12" ht="63.75" x14ac:dyDescent="0.25">
      <c r="A510" s="15" t="s">
        <v>477</v>
      </c>
      <c r="B510" s="10" t="s">
        <v>93</v>
      </c>
      <c r="C510" s="10" t="s">
        <v>16</v>
      </c>
      <c r="D510" s="10" t="s">
        <v>478</v>
      </c>
      <c r="E510" s="11"/>
      <c r="F510" s="12">
        <f t="shared" ref="F510:K510" si="257">F511</f>
        <v>492420400</v>
      </c>
      <c r="G510" s="12">
        <f t="shared" si="257"/>
        <v>492420400</v>
      </c>
      <c r="H510" s="12">
        <f t="shared" si="257"/>
        <v>9780000</v>
      </c>
      <c r="I510" s="12">
        <f t="shared" si="257"/>
        <v>9780000</v>
      </c>
      <c r="J510" s="12">
        <f t="shared" si="257"/>
        <v>502200400</v>
      </c>
      <c r="K510" s="12">
        <f t="shared" si="257"/>
        <v>502200400</v>
      </c>
      <c r="L510" s="13"/>
    </row>
    <row r="511" spans="1:12" ht="38.25" x14ac:dyDescent="0.25">
      <c r="A511" s="15" t="s">
        <v>108</v>
      </c>
      <c r="B511" s="10" t="s">
        <v>93</v>
      </c>
      <c r="C511" s="10" t="s">
        <v>16</v>
      </c>
      <c r="D511" s="10" t="s">
        <v>478</v>
      </c>
      <c r="E511" s="11">
        <v>600</v>
      </c>
      <c r="F511" s="12">
        <f>'[1]9.ведомства'!G561</f>
        <v>492420400</v>
      </c>
      <c r="G511" s="12">
        <f>'[1]9.ведомства'!H561</f>
        <v>492420400</v>
      </c>
      <c r="H511" s="12">
        <f>'[1]9.ведомства'!I561</f>
        <v>9780000</v>
      </c>
      <c r="I511" s="12">
        <f>'[1]9.ведомства'!J561</f>
        <v>9780000</v>
      </c>
      <c r="J511" s="12">
        <f>'[1]9.ведомства'!K561</f>
        <v>502200400</v>
      </c>
      <c r="K511" s="12">
        <f>'[1]9.ведомства'!L561</f>
        <v>502200400</v>
      </c>
      <c r="L511" s="13"/>
    </row>
    <row r="512" spans="1:12" ht="38.25" x14ac:dyDescent="0.25">
      <c r="A512" s="25" t="s">
        <v>168</v>
      </c>
      <c r="B512" s="10" t="s">
        <v>93</v>
      </c>
      <c r="C512" s="10" t="s">
        <v>16</v>
      </c>
      <c r="D512" s="10" t="s">
        <v>480</v>
      </c>
      <c r="E512" s="11"/>
      <c r="F512" s="12">
        <f>F513</f>
        <v>17224577.41</v>
      </c>
      <c r="G512" s="12">
        <f t="shared" ref="G512:K512" si="258">G513</f>
        <v>0</v>
      </c>
      <c r="H512" s="12">
        <f t="shared" si="258"/>
        <v>1725005.99</v>
      </c>
      <c r="I512" s="12">
        <f t="shared" si="258"/>
        <v>0</v>
      </c>
      <c r="J512" s="12">
        <f t="shared" si="258"/>
        <v>18949583.399999999</v>
      </c>
      <c r="K512" s="12">
        <f t="shared" si="258"/>
        <v>0</v>
      </c>
      <c r="L512" s="13"/>
    </row>
    <row r="513" spans="1:12" ht="38.25" x14ac:dyDescent="0.25">
      <c r="A513" s="15" t="s">
        <v>108</v>
      </c>
      <c r="B513" s="10" t="s">
        <v>93</v>
      </c>
      <c r="C513" s="10" t="s">
        <v>16</v>
      </c>
      <c r="D513" s="10" t="s">
        <v>480</v>
      </c>
      <c r="E513" s="11">
        <v>600</v>
      </c>
      <c r="F513" s="12">
        <f>'[1]9.ведомства'!G565</f>
        <v>17224577.41</v>
      </c>
      <c r="G513" s="12">
        <f>'[1]9.ведомства'!H565</f>
        <v>0</v>
      </c>
      <c r="H513" s="12">
        <f>'[1]9.ведомства'!I565</f>
        <v>1725005.99</v>
      </c>
      <c r="I513" s="12">
        <f>'[1]9.ведомства'!J565</f>
        <v>0</v>
      </c>
      <c r="J513" s="12">
        <f>'[1]9.ведомства'!K565</f>
        <v>18949583.399999999</v>
      </c>
      <c r="K513" s="12">
        <f>'[1]9.ведомства'!L565</f>
        <v>0</v>
      </c>
      <c r="L513" s="13"/>
    </row>
    <row r="514" spans="1:12" ht="38.25" x14ac:dyDescent="0.25">
      <c r="A514" s="25" t="s">
        <v>170</v>
      </c>
      <c r="B514" s="10" t="s">
        <v>93</v>
      </c>
      <c r="C514" s="10" t="s">
        <v>16</v>
      </c>
      <c r="D514" s="10" t="s">
        <v>481</v>
      </c>
      <c r="E514" s="11"/>
      <c r="F514" s="12">
        <f>F515</f>
        <v>58722786.270000003</v>
      </c>
      <c r="G514" s="12">
        <f t="shared" ref="G514:K514" si="259">G515</f>
        <v>0</v>
      </c>
      <c r="H514" s="12">
        <f t="shared" si="259"/>
        <v>3609048.76</v>
      </c>
      <c r="I514" s="12">
        <f t="shared" si="259"/>
        <v>0</v>
      </c>
      <c r="J514" s="12">
        <f t="shared" si="259"/>
        <v>62331835.030000001</v>
      </c>
      <c r="K514" s="12">
        <f t="shared" si="259"/>
        <v>0</v>
      </c>
      <c r="L514" s="13"/>
    </row>
    <row r="515" spans="1:12" ht="38.25" x14ac:dyDescent="0.25">
      <c r="A515" s="15" t="s">
        <v>108</v>
      </c>
      <c r="B515" s="10" t="s">
        <v>93</v>
      </c>
      <c r="C515" s="10" t="s">
        <v>16</v>
      </c>
      <c r="D515" s="10" t="s">
        <v>481</v>
      </c>
      <c r="E515" s="11">
        <v>600</v>
      </c>
      <c r="F515" s="12">
        <f>'[1]9.ведомства'!G567</f>
        <v>58722786.270000003</v>
      </c>
      <c r="G515" s="12">
        <f>'[1]9.ведомства'!H567</f>
        <v>0</v>
      </c>
      <c r="H515" s="12">
        <f>'[1]9.ведомства'!I567</f>
        <v>3609048.76</v>
      </c>
      <c r="I515" s="12">
        <f>'[1]9.ведомства'!J567</f>
        <v>0</v>
      </c>
      <c r="J515" s="12">
        <f>'[1]9.ведомства'!K567</f>
        <v>62331835.030000001</v>
      </c>
      <c r="K515" s="12">
        <f>'[1]9.ведомства'!L567</f>
        <v>0</v>
      </c>
      <c r="L515" s="13"/>
    </row>
    <row r="516" spans="1:12" ht="38.25" x14ac:dyDescent="0.25">
      <c r="A516" s="25" t="s">
        <v>172</v>
      </c>
      <c r="B516" s="10" t="s">
        <v>93</v>
      </c>
      <c r="C516" s="10" t="s">
        <v>16</v>
      </c>
      <c r="D516" s="10" t="s">
        <v>482</v>
      </c>
      <c r="E516" s="11"/>
      <c r="F516" s="12">
        <f>F517</f>
        <v>29823323.039999999</v>
      </c>
      <c r="G516" s="12">
        <f t="shared" ref="G516:K516" si="260">G517</f>
        <v>0</v>
      </c>
      <c r="H516" s="12">
        <f t="shared" si="260"/>
        <v>-5054054.75</v>
      </c>
      <c r="I516" s="12">
        <f t="shared" si="260"/>
        <v>0</v>
      </c>
      <c r="J516" s="12">
        <f t="shared" si="260"/>
        <v>24769268.289999999</v>
      </c>
      <c r="K516" s="12">
        <f t="shared" si="260"/>
        <v>0</v>
      </c>
      <c r="L516" s="13"/>
    </row>
    <row r="517" spans="1:12" ht="38.25" x14ac:dyDescent="0.25">
      <c r="A517" s="15" t="s">
        <v>108</v>
      </c>
      <c r="B517" s="10" t="s">
        <v>93</v>
      </c>
      <c r="C517" s="10" t="s">
        <v>16</v>
      </c>
      <c r="D517" s="10" t="s">
        <v>482</v>
      </c>
      <c r="E517" s="11">
        <v>600</v>
      </c>
      <c r="F517" s="12">
        <f>'[1]9.ведомства'!G569</f>
        <v>29823323.039999999</v>
      </c>
      <c r="G517" s="12">
        <f>'[1]9.ведомства'!H569</f>
        <v>0</v>
      </c>
      <c r="H517" s="12">
        <f>'[1]9.ведомства'!I569</f>
        <v>-5054054.75</v>
      </c>
      <c r="I517" s="12">
        <f>'[1]9.ведомства'!J569</f>
        <v>0</v>
      </c>
      <c r="J517" s="12">
        <f>'[1]9.ведомства'!K569</f>
        <v>24769268.289999999</v>
      </c>
      <c r="K517" s="12">
        <f>'[1]9.ведомства'!L569</f>
        <v>0</v>
      </c>
      <c r="L517" s="13"/>
    </row>
    <row r="518" spans="1:12" ht="25.5" x14ac:dyDescent="0.25">
      <c r="A518" s="15" t="s">
        <v>500</v>
      </c>
      <c r="B518" s="10" t="s">
        <v>93</v>
      </c>
      <c r="C518" s="10" t="s">
        <v>16</v>
      </c>
      <c r="D518" s="10" t="s">
        <v>501</v>
      </c>
      <c r="E518" s="11"/>
      <c r="F518" s="12">
        <f t="shared" ref="F518:K518" si="261">F519</f>
        <v>850000</v>
      </c>
      <c r="G518" s="12">
        <f t="shared" si="261"/>
        <v>0</v>
      </c>
      <c r="H518" s="12">
        <f t="shared" si="261"/>
        <v>0</v>
      </c>
      <c r="I518" s="12">
        <f t="shared" si="261"/>
        <v>0</v>
      </c>
      <c r="J518" s="12">
        <f t="shared" si="261"/>
        <v>850000</v>
      </c>
      <c r="K518" s="12">
        <f t="shared" si="261"/>
        <v>0</v>
      </c>
      <c r="L518" s="13"/>
    </row>
    <row r="519" spans="1:12" ht="38.25" x14ac:dyDescent="0.25">
      <c r="A519" s="15" t="s">
        <v>108</v>
      </c>
      <c r="B519" s="10" t="s">
        <v>93</v>
      </c>
      <c r="C519" s="10" t="s">
        <v>16</v>
      </c>
      <c r="D519" s="10" t="s">
        <v>501</v>
      </c>
      <c r="E519" s="11">
        <v>600</v>
      </c>
      <c r="F519" s="12">
        <f>'[1]9.ведомства'!G571</f>
        <v>850000</v>
      </c>
      <c r="G519" s="12">
        <f>'[1]9.ведомства'!H571</f>
        <v>0</v>
      </c>
      <c r="H519" s="12">
        <f>'[1]9.ведомства'!I571</f>
        <v>0</v>
      </c>
      <c r="I519" s="12">
        <f>'[1]9.ведомства'!J571</f>
        <v>0</v>
      </c>
      <c r="J519" s="12">
        <f>'[1]9.ведомства'!K571</f>
        <v>850000</v>
      </c>
      <c r="K519" s="12">
        <f>'[1]9.ведомства'!L571</f>
        <v>0</v>
      </c>
      <c r="L519" s="13"/>
    </row>
    <row r="520" spans="1:12" ht="51" x14ac:dyDescent="0.25">
      <c r="A520" s="15" t="s">
        <v>484</v>
      </c>
      <c r="B520" s="10" t="s">
        <v>93</v>
      </c>
      <c r="C520" s="10" t="s">
        <v>16</v>
      </c>
      <c r="D520" s="10" t="s">
        <v>485</v>
      </c>
      <c r="E520" s="11"/>
      <c r="F520" s="12">
        <f>+F521</f>
        <v>100000</v>
      </c>
      <c r="G520" s="12">
        <f t="shared" ref="G520:K520" si="262">+G521</f>
        <v>0</v>
      </c>
      <c r="H520" s="12">
        <f t="shared" si="262"/>
        <v>0</v>
      </c>
      <c r="I520" s="12">
        <f t="shared" si="262"/>
        <v>0</v>
      </c>
      <c r="J520" s="12">
        <f t="shared" si="262"/>
        <v>100000</v>
      </c>
      <c r="K520" s="12">
        <f t="shared" si="262"/>
        <v>0</v>
      </c>
      <c r="L520" s="13"/>
    </row>
    <row r="521" spans="1:12" ht="38.25" x14ac:dyDescent="0.25">
      <c r="A521" s="15" t="s">
        <v>486</v>
      </c>
      <c r="B521" s="10" t="s">
        <v>93</v>
      </c>
      <c r="C521" s="10" t="s">
        <v>16</v>
      </c>
      <c r="D521" s="10" t="s">
        <v>487</v>
      </c>
      <c r="E521" s="11"/>
      <c r="F521" s="12">
        <f t="shared" ref="F521:K521" si="263">F522</f>
        <v>100000</v>
      </c>
      <c r="G521" s="12">
        <f t="shared" si="263"/>
        <v>0</v>
      </c>
      <c r="H521" s="12">
        <f t="shared" si="263"/>
        <v>0</v>
      </c>
      <c r="I521" s="12">
        <f t="shared" si="263"/>
        <v>0</v>
      </c>
      <c r="J521" s="12">
        <f t="shared" si="263"/>
        <v>100000</v>
      </c>
      <c r="K521" s="12">
        <f t="shared" si="263"/>
        <v>0</v>
      </c>
      <c r="L521" s="13"/>
    </row>
    <row r="522" spans="1:12" ht="38.25" x14ac:dyDescent="0.25">
      <c r="A522" s="15" t="s">
        <v>108</v>
      </c>
      <c r="B522" s="10" t="s">
        <v>93</v>
      </c>
      <c r="C522" s="10" t="s">
        <v>16</v>
      </c>
      <c r="D522" s="10" t="s">
        <v>487</v>
      </c>
      <c r="E522" s="11">
        <v>600</v>
      </c>
      <c r="F522" s="12">
        <f>'[1]9.ведомства'!G578</f>
        <v>100000</v>
      </c>
      <c r="G522" s="12">
        <f>'[1]9.ведомства'!H578</f>
        <v>0</v>
      </c>
      <c r="H522" s="12">
        <f>'[1]9.ведомства'!I578</f>
        <v>0</v>
      </c>
      <c r="I522" s="12">
        <f>'[1]9.ведомства'!J578</f>
        <v>0</v>
      </c>
      <c r="J522" s="12">
        <f>'[1]9.ведомства'!K578</f>
        <v>100000</v>
      </c>
      <c r="K522" s="12">
        <f>'[1]9.ведомства'!L578</f>
        <v>0</v>
      </c>
      <c r="L522" s="13"/>
    </row>
    <row r="523" spans="1:12" ht="38.25" x14ac:dyDescent="0.25">
      <c r="A523" s="15" t="s">
        <v>488</v>
      </c>
      <c r="B523" s="10" t="s">
        <v>93</v>
      </c>
      <c r="C523" s="10" t="s">
        <v>16</v>
      </c>
      <c r="D523" s="10" t="s">
        <v>489</v>
      </c>
      <c r="E523" s="11"/>
      <c r="F523" s="12">
        <f>F524+F526</f>
        <v>4124713.58</v>
      </c>
      <c r="G523" s="12">
        <f t="shared" ref="G523:K523" si="264">G524+G526</f>
        <v>2520200</v>
      </c>
      <c r="H523" s="12">
        <f t="shared" si="264"/>
        <v>0</v>
      </c>
      <c r="I523" s="12">
        <f t="shared" si="264"/>
        <v>0</v>
      </c>
      <c r="J523" s="12">
        <f t="shared" si="264"/>
        <v>4124713.58</v>
      </c>
      <c r="K523" s="12">
        <f t="shared" si="264"/>
        <v>2520200</v>
      </c>
      <c r="L523" s="13"/>
    </row>
    <row r="524" spans="1:12" ht="38.25" x14ac:dyDescent="0.25">
      <c r="A524" s="15" t="s">
        <v>490</v>
      </c>
      <c r="B524" s="10" t="s">
        <v>93</v>
      </c>
      <c r="C524" s="10" t="s">
        <v>16</v>
      </c>
      <c r="D524" s="10" t="s">
        <v>491</v>
      </c>
      <c r="E524" s="11"/>
      <c r="F524" s="12">
        <f t="shared" ref="F524:K524" si="265">F525</f>
        <v>2520200</v>
      </c>
      <c r="G524" s="12">
        <f t="shared" si="265"/>
        <v>2520200</v>
      </c>
      <c r="H524" s="12">
        <f t="shared" si="265"/>
        <v>0</v>
      </c>
      <c r="I524" s="12">
        <f t="shared" si="265"/>
        <v>0</v>
      </c>
      <c r="J524" s="12">
        <f t="shared" si="265"/>
        <v>2520200</v>
      </c>
      <c r="K524" s="12">
        <f t="shared" si="265"/>
        <v>2520200</v>
      </c>
      <c r="L524" s="13"/>
    </row>
    <row r="525" spans="1:12" ht="38.25" x14ac:dyDescent="0.25">
      <c r="A525" s="15" t="s">
        <v>257</v>
      </c>
      <c r="B525" s="10" t="s">
        <v>93</v>
      </c>
      <c r="C525" s="10" t="s">
        <v>16</v>
      </c>
      <c r="D525" s="10" t="s">
        <v>491</v>
      </c>
      <c r="E525" s="11">
        <v>400</v>
      </c>
      <c r="F525" s="12">
        <f>'[1]9.ведомства'!G275+'[1]9.ведомства'!G1385</f>
        <v>2520200</v>
      </c>
      <c r="G525" s="12">
        <f>'[1]9.ведомства'!H275+'[1]9.ведомства'!H1385</f>
        <v>2520200</v>
      </c>
      <c r="H525" s="12">
        <f>'[1]9.ведомства'!I275+'[1]9.ведомства'!I1385</f>
        <v>0</v>
      </c>
      <c r="I525" s="12">
        <f>'[1]9.ведомства'!J275+'[1]9.ведомства'!J1385</f>
        <v>0</v>
      </c>
      <c r="J525" s="12">
        <f>'[1]9.ведомства'!K275+'[1]9.ведомства'!K1385</f>
        <v>2520200</v>
      </c>
      <c r="K525" s="12">
        <f>'[1]9.ведомства'!L275+'[1]9.ведомства'!L1385</f>
        <v>2520200</v>
      </c>
      <c r="L525" s="13"/>
    </row>
    <row r="526" spans="1:12" ht="54.75" customHeight="1" x14ac:dyDescent="0.25">
      <c r="A526" s="16" t="s">
        <v>493</v>
      </c>
      <c r="B526" s="10" t="s">
        <v>93</v>
      </c>
      <c r="C526" s="10" t="s">
        <v>16</v>
      </c>
      <c r="D526" s="10" t="s">
        <v>494</v>
      </c>
      <c r="E526" s="11"/>
      <c r="F526" s="12">
        <f t="shared" ref="F526:K526" si="266">F527</f>
        <v>1604513.58</v>
      </c>
      <c r="G526" s="12">
        <f t="shared" si="266"/>
        <v>0</v>
      </c>
      <c r="H526" s="12">
        <f t="shared" si="266"/>
        <v>0</v>
      </c>
      <c r="I526" s="12">
        <f t="shared" si="266"/>
        <v>0</v>
      </c>
      <c r="J526" s="12">
        <f t="shared" si="266"/>
        <v>1604513.58</v>
      </c>
      <c r="K526" s="12">
        <f t="shared" si="266"/>
        <v>0</v>
      </c>
      <c r="L526" s="13"/>
    </row>
    <row r="527" spans="1:12" ht="38.25" x14ac:dyDescent="0.25">
      <c r="A527" s="15" t="s">
        <v>257</v>
      </c>
      <c r="B527" s="10" t="s">
        <v>93</v>
      </c>
      <c r="C527" s="10" t="s">
        <v>16</v>
      </c>
      <c r="D527" s="10" t="s">
        <v>494</v>
      </c>
      <c r="E527" s="11">
        <v>400</v>
      </c>
      <c r="F527" s="12">
        <f>'[1]9.ведомства'!G279+'[1]9.ведомства'!G1389</f>
        <v>1604513.58</v>
      </c>
      <c r="G527" s="12">
        <f>'[1]9.ведомства'!H279+'[1]9.ведомства'!H1389</f>
        <v>0</v>
      </c>
      <c r="H527" s="12">
        <f>'[1]9.ведомства'!I279+'[1]9.ведомства'!I1389</f>
        <v>0</v>
      </c>
      <c r="I527" s="12">
        <f>'[1]9.ведомства'!J279+'[1]9.ведомства'!J1389</f>
        <v>0</v>
      </c>
      <c r="J527" s="12">
        <f>'[1]9.ведомства'!K279+'[1]9.ведомства'!K1389</f>
        <v>1604513.58</v>
      </c>
      <c r="K527" s="12">
        <f>'[1]9.ведомства'!L279+'[1]9.ведомства'!L1389</f>
        <v>0</v>
      </c>
      <c r="L527" s="13"/>
    </row>
    <row r="528" spans="1:12" x14ac:dyDescent="0.25">
      <c r="A528" s="15" t="s">
        <v>502</v>
      </c>
      <c r="B528" s="10" t="s">
        <v>93</v>
      </c>
      <c r="C528" s="10" t="s">
        <v>16</v>
      </c>
      <c r="D528" s="10" t="s">
        <v>503</v>
      </c>
      <c r="E528" s="11"/>
      <c r="F528" s="12">
        <f>F529</f>
        <v>385905910.14999998</v>
      </c>
      <c r="G528" s="12">
        <f t="shared" ref="G528:K528" si="267">G529</f>
        <v>340682400</v>
      </c>
      <c r="H528" s="12">
        <f t="shared" si="267"/>
        <v>0</v>
      </c>
      <c r="I528" s="12">
        <f t="shared" si="267"/>
        <v>0</v>
      </c>
      <c r="J528" s="12">
        <f t="shared" si="267"/>
        <v>385905910.14999998</v>
      </c>
      <c r="K528" s="12">
        <f t="shared" si="267"/>
        <v>340682400</v>
      </c>
      <c r="L528" s="13"/>
    </row>
    <row r="529" spans="1:12" ht="51" x14ac:dyDescent="0.25">
      <c r="A529" s="42" t="s">
        <v>504</v>
      </c>
      <c r="B529" s="10" t="s">
        <v>93</v>
      </c>
      <c r="C529" s="10" t="s">
        <v>16</v>
      </c>
      <c r="D529" s="10" t="s">
        <v>505</v>
      </c>
      <c r="E529" s="11"/>
      <c r="F529" s="12">
        <f t="shared" ref="F529:K529" si="268">F530</f>
        <v>385905910.14999998</v>
      </c>
      <c r="G529" s="12">
        <f t="shared" si="268"/>
        <v>340682400</v>
      </c>
      <c r="H529" s="12">
        <f t="shared" si="268"/>
        <v>0</v>
      </c>
      <c r="I529" s="12">
        <f t="shared" si="268"/>
        <v>0</v>
      </c>
      <c r="J529" s="12">
        <f t="shared" si="268"/>
        <v>385905910.14999998</v>
      </c>
      <c r="K529" s="12">
        <f t="shared" si="268"/>
        <v>340682400</v>
      </c>
      <c r="L529" s="13"/>
    </row>
    <row r="530" spans="1:12" ht="38.25" x14ac:dyDescent="0.25">
      <c r="A530" s="15" t="s">
        <v>257</v>
      </c>
      <c r="B530" s="10" t="s">
        <v>93</v>
      </c>
      <c r="C530" s="10" t="s">
        <v>16</v>
      </c>
      <c r="D530" s="10" t="s">
        <v>505</v>
      </c>
      <c r="E530" s="11">
        <v>400</v>
      </c>
      <c r="F530" s="12">
        <f>'[1]9.ведомства'!G284+'[1]9.ведомства'!G1394</f>
        <v>385905910.14999998</v>
      </c>
      <c r="G530" s="12">
        <f>'[1]9.ведомства'!H284+'[1]9.ведомства'!H1394</f>
        <v>340682400</v>
      </c>
      <c r="H530" s="12">
        <f>'[1]9.ведомства'!I284+'[1]9.ведомства'!I1394</f>
        <v>0</v>
      </c>
      <c r="I530" s="12">
        <f>'[1]9.ведомства'!J284+'[1]9.ведомства'!J1394</f>
        <v>0</v>
      </c>
      <c r="J530" s="12">
        <f>'[1]9.ведомства'!K284+'[1]9.ведомства'!K1394</f>
        <v>385905910.14999998</v>
      </c>
      <c r="K530" s="12">
        <f>'[1]9.ведомства'!L284+'[1]9.ведомства'!L1394</f>
        <v>340682400</v>
      </c>
      <c r="L530" s="13"/>
    </row>
    <row r="531" spans="1:12" x14ac:dyDescent="0.25">
      <c r="A531" s="15" t="s">
        <v>506</v>
      </c>
      <c r="B531" s="10" t="s">
        <v>93</v>
      </c>
      <c r="C531" s="10" t="s">
        <v>16</v>
      </c>
      <c r="D531" s="10" t="s">
        <v>507</v>
      </c>
      <c r="E531" s="11"/>
      <c r="F531" s="12">
        <f t="shared" ref="F531:K531" si="269">F532</f>
        <v>33437139</v>
      </c>
      <c r="G531" s="12">
        <f t="shared" si="269"/>
        <v>29405400</v>
      </c>
      <c r="H531" s="12">
        <f t="shared" si="269"/>
        <v>1394700</v>
      </c>
      <c r="I531" s="12">
        <f t="shared" si="269"/>
        <v>1394700</v>
      </c>
      <c r="J531" s="12">
        <f t="shared" si="269"/>
        <v>34831839</v>
      </c>
      <c r="K531" s="12">
        <f t="shared" si="269"/>
        <v>30800100</v>
      </c>
      <c r="L531" s="13"/>
    </row>
    <row r="532" spans="1:12" ht="51" x14ac:dyDescent="0.25">
      <c r="A532" s="15" t="s">
        <v>508</v>
      </c>
      <c r="B532" s="10" t="s">
        <v>93</v>
      </c>
      <c r="C532" s="10" t="s">
        <v>16</v>
      </c>
      <c r="D532" s="10" t="s">
        <v>509</v>
      </c>
      <c r="E532" s="11"/>
      <c r="F532" s="12">
        <f t="shared" ref="F532:K532" si="270">F533+F535+F537</f>
        <v>33437139</v>
      </c>
      <c r="G532" s="12">
        <f t="shared" si="270"/>
        <v>29405400</v>
      </c>
      <c r="H532" s="12">
        <f t="shared" si="270"/>
        <v>1394700</v>
      </c>
      <c r="I532" s="12">
        <f t="shared" si="270"/>
        <v>1394700</v>
      </c>
      <c r="J532" s="12">
        <f t="shared" si="270"/>
        <v>34831839</v>
      </c>
      <c r="K532" s="12">
        <f t="shared" si="270"/>
        <v>30800100</v>
      </c>
      <c r="L532" s="13"/>
    </row>
    <row r="533" spans="1:12" ht="89.25" x14ac:dyDescent="0.25">
      <c r="A533" s="15" t="s">
        <v>510</v>
      </c>
      <c r="B533" s="10" t="s">
        <v>93</v>
      </c>
      <c r="C533" s="10" t="s">
        <v>16</v>
      </c>
      <c r="D533" s="10" t="s">
        <v>511</v>
      </c>
      <c r="E533" s="11"/>
      <c r="F533" s="12">
        <f t="shared" ref="F533:K533" si="271">F534</f>
        <v>2069200</v>
      </c>
      <c r="G533" s="12">
        <f t="shared" si="271"/>
        <v>2069200</v>
      </c>
      <c r="H533" s="12">
        <f t="shared" si="271"/>
        <v>0</v>
      </c>
      <c r="I533" s="12">
        <f t="shared" si="271"/>
        <v>0</v>
      </c>
      <c r="J533" s="12">
        <f t="shared" si="271"/>
        <v>2069200</v>
      </c>
      <c r="K533" s="12">
        <f t="shared" si="271"/>
        <v>2069200</v>
      </c>
      <c r="L533" s="13"/>
    </row>
    <row r="534" spans="1:12" ht="38.25" x14ac:dyDescent="0.25">
      <c r="A534" s="15" t="s">
        <v>108</v>
      </c>
      <c r="B534" s="10" t="s">
        <v>93</v>
      </c>
      <c r="C534" s="10" t="s">
        <v>16</v>
      </c>
      <c r="D534" s="10" t="s">
        <v>511</v>
      </c>
      <c r="E534" s="11">
        <v>600</v>
      </c>
      <c r="F534" s="12">
        <f>'[1]9.ведомства'!G586</f>
        <v>2069200</v>
      </c>
      <c r="G534" s="12">
        <f>'[1]9.ведомства'!H586</f>
        <v>2069200</v>
      </c>
      <c r="H534" s="12">
        <f>'[1]9.ведомства'!I586</f>
        <v>0</v>
      </c>
      <c r="I534" s="12">
        <f>'[1]9.ведомства'!J586</f>
        <v>0</v>
      </c>
      <c r="J534" s="12">
        <f>'[1]9.ведомства'!K586</f>
        <v>2069200</v>
      </c>
      <c r="K534" s="12">
        <f>'[1]9.ведомства'!L586</f>
        <v>2069200</v>
      </c>
      <c r="L534" s="13"/>
    </row>
    <row r="535" spans="1:12" ht="25.5" x14ac:dyDescent="0.25">
      <c r="A535" s="15" t="s">
        <v>512</v>
      </c>
      <c r="B535" s="10" t="s">
        <v>93</v>
      </c>
      <c r="C535" s="10" t="s">
        <v>16</v>
      </c>
      <c r="D535" s="10" t="s">
        <v>513</v>
      </c>
      <c r="E535" s="11"/>
      <c r="F535" s="12">
        <f t="shared" ref="F535:K535" si="272">F536</f>
        <v>27336200</v>
      </c>
      <c r="G535" s="12">
        <f t="shared" si="272"/>
        <v>27336200</v>
      </c>
      <c r="H535" s="12">
        <f t="shared" si="272"/>
        <v>1394700</v>
      </c>
      <c r="I535" s="12">
        <f t="shared" si="272"/>
        <v>1394700</v>
      </c>
      <c r="J535" s="12">
        <f t="shared" si="272"/>
        <v>28730900</v>
      </c>
      <c r="K535" s="12">
        <f t="shared" si="272"/>
        <v>28730900</v>
      </c>
      <c r="L535" s="13"/>
    </row>
    <row r="536" spans="1:12" ht="38.25" x14ac:dyDescent="0.25">
      <c r="A536" s="15" t="s">
        <v>108</v>
      </c>
      <c r="B536" s="10" t="s">
        <v>93</v>
      </c>
      <c r="C536" s="10" t="s">
        <v>16</v>
      </c>
      <c r="D536" s="10" t="s">
        <v>513</v>
      </c>
      <c r="E536" s="11">
        <v>600</v>
      </c>
      <c r="F536" s="12">
        <f>'[1]9.ведомства'!G588</f>
        <v>27336200</v>
      </c>
      <c r="G536" s="12">
        <f>'[1]9.ведомства'!H588</f>
        <v>27336200</v>
      </c>
      <c r="H536" s="12">
        <f>'[1]9.ведомства'!I588</f>
        <v>1394700</v>
      </c>
      <c r="I536" s="12">
        <f>'[1]9.ведомства'!J588</f>
        <v>1394700</v>
      </c>
      <c r="J536" s="12">
        <f>'[1]9.ведомства'!K588</f>
        <v>28730900</v>
      </c>
      <c r="K536" s="12">
        <f>'[1]9.ведомства'!L588</f>
        <v>28730900</v>
      </c>
      <c r="L536" s="13"/>
    </row>
    <row r="537" spans="1:12" ht="89.25" x14ac:dyDescent="0.25">
      <c r="A537" s="15" t="s">
        <v>514</v>
      </c>
      <c r="B537" s="10" t="s">
        <v>93</v>
      </c>
      <c r="C537" s="10" t="s">
        <v>16</v>
      </c>
      <c r="D537" s="10" t="s">
        <v>515</v>
      </c>
      <c r="E537" s="11"/>
      <c r="F537" s="12">
        <f t="shared" ref="F537:K537" si="273">F538</f>
        <v>4031739</v>
      </c>
      <c r="G537" s="12">
        <f t="shared" si="273"/>
        <v>0</v>
      </c>
      <c r="H537" s="12">
        <f t="shared" si="273"/>
        <v>0</v>
      </c>
      <c r="I537" s="12">
        <f t="shared" si="273"/>
        <v>0</v>
      </c>
      <c r="J537" s="12">
        <f t="shared" si="273"/>
        <v>4031739</v>
      </c>
      <c r="K537" s="12">
        <f t="shared" si="273"/>
        <v>0</v>
      </c>
      <c r="L537" s="13"/>
    </row>
    <row r="538" spans="1:12" ht="38.25" x14ac:dyDescent="0.25">
      <c r="A538" s="15" t="s">
        <v>108</v>
      </c>
      <c r="B538" s="10" t="s">
        <v>93</v>
      </c>
      <c r="C538" s="10" t="s">
        <v>16</v>
      </c>
      <c r="D538" s="10" t="s">
        <v>515</v>
      </c>
      <c r="E538" s="11">
        <v>600</v>
      </c>
      <c r="F538" s="12">
        <f>'[1]9.ведомства'!G590</f>
        <v>4031739</v>
      </c>
      <c r="G538" s="12">
        <f>'[1]9.ведомства'!H590</f>
        <v>0</v>
      </c>
      <c r="H538" s="12">
        <f>'[1]9.ведомства'!I590</f>
        <v>0</v>
      </c>
      <c r="I538" s="12">
        <f>'[1]9.ведомства'!J590</f>
        <v>0</v>
      </c>
      <c r="J538" s="12">
        <f>'[1]9.ведомства'!K590</f>
        <v>4031739</v>
      </c>
      <c r="K538" s="12">
        <f>'[1]9.ведомства'!L590</f>
        <v>0</v>
      </c>
      <c r="L538" s="13"/>
    </row>
    <row r="539" spans="1:12" x14ac:dyDescent="0.25">
      <c r="A539" s="15" t="s">
        <v>516</v>
      </c>
      <c r="B539" s="10" t="s">
        <v>93</v>
      </c>
      <c r="C539" s="10" t="s">
        <v>31</v>
      </c>
      <c r="D539" s="10"/>
      <c r="E539" s="11"/>
      <c r="F539" s="12">
        <f t="shared" ref="F539:K539" si="274">F550+F570+F545+F540</f>
        <v>249899235.28</v>
      </c>
      <c r="G539" s="12">
        <f t="shared" si="274"/>
        <v>10428593.120000001</v>
      </c>
      <c r="H539" s="12">
        <f t="shared" si="274"/>
        <v>-3755878.91</v>
      </c>
      <c r="I539" s="12">
        <f t="shared" si="274"/>
        <v>0</v>
      </c>
      <c r="J539" s="12">
        <f t="shared" si="274"/>
        <v>246143356.36999997</v>
      </c>
      <c r="K539" s="12">
        <f t="shared" si="274"/>
        <v>10428593.120000001</v>
      </c>
      <c r="L539" s="13"/>
    </row>
    <row r="540" spans="1:12" ht="25.5" x14ac:dyDescent="0.25">
      <c r="A540" s="9" t="s">
        <v>194</v>
      </c>
      <c r="B540" s="10" t="s">
        <v>93</v>
      </c>
      <c r="C540" s="10" t="s">
        <v>31</v>
      </c>
      <c r="D540" s="10" t="s">
        <v>101</v>
      </c>
      <c r="E540" s="10"/>
      <c r="F540" s="12">
        <f>F541</f>
        <v>1598631.41</v>
      </c>
      <c r="G540" s="12">
        <f t="shared" ref="G540:K541" si="275">G541</f>
        <v>1018328.21</v>
      </c>
      <c r="H540" s="12">
        <f t="shared" si="275"/>
        <v>0</v>
      </c>
      <c r="I540" s="12">
        <f t="shared" si="275"/>
        <v>0</v>
      </c>
      <c r="J540" s="12">
        <f t="shared" si="275"/>
        <v>1598631.41</v>
      </c>
      <c r="K540" s="12">
        <f t="shared" si="275"/>
        <v>1018328.21</v>
      </c>
      <c r="L540" s="13"/>
    </row>
    <row r="541" spans="1:12" ht="25.5" x14ac:dyDescent="0.25">
      <c r="A541" s="15" t="s">
        <v>517</v>
      </c>
      <c r="B541" s="10" t="s">
        <v>93</v>
      </c>
      <c r="C541" s="10" t="s">
        <v>31</v>
      </c>
      <c r="D541" s="10" t="s">
        <v>518</v>
      </c>
      <c r="E541" s="10"/>
      <c r="F541" s="12">
        <f>F542</f>
        <v>1598631.41</v>
      </c>
      <c r="G541" s="12">
        <f t="shared" si="275"/>
        <v>1018328.21</v>
      </c>
      <c r="H541" s="12">
        <f t="shared" si="275"/>
        <v>0</v>
      </c>
      <c r="I541" s="12">
        <f t="shared" si="275"/>
        <v>0</v>
      </c>
      <c r="J541" s="12">
        <f t="shared" si="275"/>
        <v>1598631.41</v>
      </c>
      <c r="K541" s="12">
        <f t="shared" si="275"/>
        <v>1018328.21</v>
      </c>
      <c r="L541" s="13"/>
    </row>
    <row r="542" spans="1:12" ht="25.5" x14ac:dyDescent="0.25">
      <c r="A542" s="15" t="s">
        <v>519</v>
      </c>
      <c r="B542" s="10" t="s">
        <v>93</v>
      </c>
      <c r="C542" s="10" t="s">
        <v>31</v>
      </c>
      <c r="D542" s="10" t="s">
        <v>520</v>
      </c>
      <c r="E542" s="10"/>
      <c r="F542" s="12">
        <f>+F543</f>
        <v>1598631.41</v>
      </c>
      <c r="G542" s="12">
        <f t="shared" ref="G542:K542" si="276">+G543</f>
        <v>1018328.21</v>
      </c>
      <c r="H542" s="12">
        <f t="shared" si="276"/>
        <v>0</v>
      </c>
      <c r="I542" s="12">
        <f t="shared" si="276"/>
        <v>0</v>
      </c>
      <c r="J542" s="12">
        <f t="shared" si="276"/>
        <v>1598631.41</v>
      </c>
      <c r="K542" s="12">
        <f t="shared" si="276"/>
        <v>1018328.21</v>
      </c>
      <c r="L542" s="13"/>
    </row>
    <row r="543" spans="1:12" ht="51" x14ac:dyDescent="0.25">
      <c r="A543" s="15" t="s">
        <v>521</v>
      </c>
      <c r="B543" s="10" t="s">
        <v>93</v>
      </c>
      <c r="C543" s="10" t="s">
        <v>31</v>
      </c>
      <c r="D543" s="10" t="s">
        <v>522</v>
      </c>
      <c r="E543" s="10"/>
      <c r="F543" s="12">
        <f t="shared" ref="F543:K543" si="277">F544</f>
        <v>1598631.41</v>
      </c>
      <c r="G543" s="12">
        <f t="shared" si="277"/>
        <v>1018328.21</v>
      </c>
      <c r="H543" s="12">
        <f t="shared" si="277"/>
        <v>0</v>
      </c>
      <c r="I543" s="12">
        <f t="shared" si="277"/>
        <v>0</v>
      </c>
      <c r="J543" s="12">
        <f t="shared" si="277"/>
        <v>1598631.41</v>
      </c>
      <c r="K543" s="12">
        <f t="shared" si="277"/>
        <v>1018328.21</v>
      </c>
      <c r="L543" s="13"/>
    </row>
    <row r="544" spans="1:12" ht="38.25" x14ac:dyDescent="0.25">
      <c r="A544" s="15" t="s">
        <v>108</v>
      </c>
      <c r="B544" s="10" t="s">
        <v>93</v>
      </c>
      <c r="C544" s="10" t="s">
        <v>31</v>
      </c>
      <c r="D544" s="10" t="s">
        <v>522</v>
      </c>
      <c r="E544" s="10" t="s">
        <v>291</v>
      </c>
      <c r="F544" s="12">
        <f>'[1]9.ведомства'!G598</f>
        <v>1598631.41</v>
      </c>
      <c r="G544" s="12">
        <f>'[1]9.ведомства'!H598</f>
        <v>1018328.21</v>
      </c>
      <c r="H544" s="12">
        <f>'[1]9.ведомства'!I598</f>
        <v>0</v>
      </c>
      <c r="I544" s="12">
        <f>'[1]9.ведомства'!J598</f>
        <v>0</v>
      </c>
      <c r="J544" s="12">
        <f>'[1]9.ведомства'!K598</f>
        <v>1598631.41</v>
      </c>
      <c r="K544" s="12">
        <f>'[1]9.ведомства'!L598</f>
        <v>1018328.21</v>
      </c>
      <c r="L544" s="13"/>
    </row>
    <row r="545" spans="1:13" ht="38.25" x14ac:dyDescent="0.25">
      <c r="A545" s="15" t="s">
        <v>523</v>
      </c>
      <c r="B545" s="10" t="s">
        <v>93</v>
      </c>
      <c r="C545" s="10" t="s">
        <v>31</v>
      </c>
      <c r="D545" s="10" t="s">
        <v>300</v>
      </c>
      <c r="E545" s="11"/>
      <c r="F545" s="12">
        <f>F546</f>
        <v>109843.2</v>
      </c>
      <c r="G545" s="12">
        <f t="shared" ref="G545:K548" si="278">G546</f>
        <v>0</v>
      </c>
      <c r="H545" s="12">
        <f t="shared" si="278"/>
        <v>0</v>
      </c>
      <c r="I545" s="12">
        <f t="shared" si="278"/>
        <v>0</v>
      </c>
      <c r="J545" s="12">
        <f t="shared" si="278"/>
        <v>109843.2</v>
      </c>
      <c r="K545" s="12">
        <f t="shared" si="278"/>
        <v>0</v>
      </c>
      <c r="L545" s="13"/>
    </row>
    <row r="546" spans="1:13" ht="38.25" x14ac:dyDescent="0.25">
      <c r="A546" s="15" t="s">
        <v>524</v>
      </c>
      <c r="B546" s="10" t="s">
        <v>93</v>
      </c>
      <c r="C546" s="10" t="s">
        <v>31</v>
      </c>
      <c r="D546" s="10" t="s">
        <v>525</v>
      </c>
      <c r="E546" s="11"/>
      <c r="F546" s="12">
        <f>F547</f>
        <v>109843.2</v>
      </c>
      <c r="G546" s="12">
        <f t="shared" si="278"/>
        <v>0</v>
      </c>
      <c r="H546" s="12">
        <f t="shared" si="278"/>
        <v>0</v>
      </c>
      <c r="I546" s="12">
        <f t="shared" si="278"/>
        <v>0</v>
      </c>
      <c r="J546" s="12">
        <f t="shared" si="278"/>
        <v>109843.2</v>
      </c>
      <c r="K546" s="12">
        <f t="shared" si="278"/>
        <v>0</v>
      </c>
      <c r="L546" s="13"/>
      <c r="M546" s="43"/>
    </row>
    <row r="547" spans="1:13" ht="51" x14ac:dyDescent="0.25">
      <c r="A547" s="21" t="s">
        <v>526</v>
      </c>
      <c r="B547" s="10" t="s">
        <v>93</v>
      </c>
      <c r="C547" s="10" t="s">
        <v>31</v>
      </c>
      <c r="D547" s="10" t="s">
        <v>527</v>
      </c>
      <c r="E547" s="11"/>
      <c r="F547" s="12">
        <f>F548</f>
        <v>109843.2</v>
      </c>
      <c r="G547" s="12">
        <f t="shared" si="278"/>
        <v>0</v>
      </c>
      <c r="H547" s="12">
        <f t="shared" si="278"/>
        <v>0</v>
      </c>
      <c r="I547" s="12">
        <f t="shared" si="278"/>
        <v>0</v>
      </c>
      <c r="J547" s="12">
        <f t="shared" si="278"/>
        <v>109843.2</v>
      </c>
      <c r="K547" s="12">
        <f t="shared" si="278"/>
        <v>0</v>
      </c>
      <c r="L547" s="13"/>
    </row>
    <row r="548" spans="1:13" ht="38.25" x14ac:dyDescent="0.25">
      <c r="A548" s="25" t="s">
        <v>528</v>
      </c>
      <c r="B548" s="10" t="s">
        <v>93</v>
      </c>
      <c r="C548" s="10" t="s">
        <v>31</v>
      </c>
      <c r="D548" s="10" t="s">
        <v>529</v>
      </c>
      <c r="E548" s="11"/>
      <c r="F548" s="12">
        <f>F549</f>
        <v>109843.2</v>
      </c>
      <c r="G548" s="12">
        <f t="shared" si="278"/>
        <v>0</v>
      </c>
      <c r="H548" s="12">
        <f t="shared" si="278"/>
        <v>0</v>
      </c>
      <c r="I548" s="12">
        <f t="shared" si="278"/>
        <v>0</v>
      </c>
      <c r="J548" s="12">
        <f t="shared" si="278"/>
        <v>109843.2</v>
      </c>
      <c r="K548" s="12">
        <f t="shared" si="278"/>
        <v>0</v>
      </c>
      <c r="L548" s="13"/>
    </row>
    <row r="549" spans="1:13" ht="38.25" x14ac:dyDescent="0.25">
      <c r="A549" s="15" t="s">
        <v>108</v>
      </c>
      <c r="B549" s="10" t="s">
        <v>93</v>
      </c>
      <c r="C549" s="10" t="s">
        <v>31</v>
      </c>
      <c r="D549" s="10" t="s">
        <v>529</v>
      </c>
      <c r="E549" s="11">
        <v>600</v>
      </c>
      <c r="F549" s="12">
        <f>'[1]9.ведомства'!G603</f>
        <v>109843.2</v>
      </c>
      <c r="G549" s="12">
        <f>'[1]9.ведомства'!H603</f>
        <v>0</v>
      </c>
      <c r="H549" s="12">
        <f>'[1]9.ведомства'!I603</f>
        <v>0</v>
      </c>
      <c r="I549" s="12">
        <f>'[1]9.ведомства'!J603</f>
        <v>0</v>
      </c>
      <c r="J549" s="12">
        <f>'[1]9.ведомства'!K603</f>
        <v>109843.2</v>
      </c>
      <c r="K549" s="12">
        <f>'[1]9.ведомства'!L603</f>
        <v>0</v>
      </c>
      <c r="L549" s="13"/>
    </row>
    <row r="550" spans="1:13" ht="25.5" x14ac:dyDescent="0.25">
      <c r="A550" s="15" t="s">
        <v>469</v>
      </c>
      <c r="B550" s="10" t="s">
        <v>93</v>
      </c>
      <c r="C550" s="10" t="s">
        <v>31</v>
      </c>
      <c r="D550" s="10" t="s">
        <v>470</v>
      </c>
      <c r="E550" s="11"/>
      <c r="F550" s="12">
        <f t="shared" ref="F550:K550" si="279">F551</f>
        <v>139056842.98000002</v>
      </c>
      <c r="G550" s="12">
        <f t="shared" si="279"/>
        <v>5310032</v>
      </c>
      <c r="H550" s="12">
        <f t="shared" si="279"/>
        <v>-3371457.79</v>
      </c>
      <c r="I550" s="12">
        <f t="shared" si="279"/>
        <v>0</v>
      </c>
      <c r="J550" s="12">
        <f t="shared" si="279"/>
        <v>135685385.19</v>
      </c>
      <c r="K550" s="12">
        <f t="shared" si="279"/>
        <v>5310032</v>
      </c>
      <c r="L550" s="13"/>
    </row>
    <row r="551" spans="1:13" ht="38.25" x14ac:dyDescent="0.25">
      <c r="A551" s="15" t="s">
        <v>499</v>
      </c>
      <c r="B551" s="10" t="s">
        <v>93</v>
      </c>
      <c r="C551" s="10" t="s">
        <v>31</v>
      </c>
      <c r="D551" s="10" t="s">
        <v>472</v>
      </c>
      <c r="E551" s="11"/>
      <c r="F551" s="12">
        <f t="shared" ref="F551:K551" si="280">F552+F567</f>
        <v>139056842.98000002</v>
      </c>
      <c r="G551" s="12">
        <f t="shared" si="280"/>
        <v>5310032</v>
      </c>
      <c r="H551" s="12">
        <f t="shared" si="280"/>
        <v>-3371457.79</v>
      </c>
      <c r="I551" s="12">
        <f t="shared" si="280"/>
        <v>0</v>
      </c>
      <c r="J551" s="12">
        <f t="shared" si="280"/>
        <v>135685385.19</v>
      </c>
      <c r="K551" s="12">
        <f t="shared" si="280"/>
        <v>5310032</v>
      </c>
      <c r="L551" s="13"/>
    </row>
    <row r="552" spans="1:13" ht="38.25" x14ac:dyDescent="0.25">
      <c r="A552" s="15" t="s">
        <v>473</v>
      </c>
      <c r="B552" s="10" t="s">
        <v>93</v>
      </c>
      <c r="C552" s="10" t="s">
        <v>31</v>
      </c>
      <c r="D552" s="10" t="s">
        <v>474</v>
      </c>
      <c r="E552" s="11"/>
      <c r="F552" s="12">
        <f>F553+F557+F555+F565+F559+F561+F563</f>
        <v>138756842.98000002</v>
      </c>
      <c r="G552" s="12">
        <f t="shared" ref="G552:K552" si="281">G553+G557+G555+G565+G559+G561+G563</f>
        <v>5310032</v>
      </c>
      <c r="H552" s="12">
        <f t="shared" si="281"/>
        <v>-3371457.79</v>
      </c>
      <c r="I552" s="12">
        <f t="shared" si="281"/>
        <v>0</v>
      </c>
      <c r="J552" s="12">
        <f t="shared" si="281"/>
        <v>135385385.19</v>
      </c>
      <c r="K552" s="12">
        <f t="shared" si="281"/>
        <v>5310032</v>
      </c>
      <c r="L552" s="13"/>
    </row>
    <row r="553" spans="1:13" ht="63.75" x14ac:dyDescent="0.25">
      <c r="A553" s="15" t="s">
        <v>28</v>
      </c>
      <c r="B553" s="10" t="s">
        <v>93</v>
      </c>
      <c r="C553" s="10" t="s">
        <v>31</v>
      </c>
      <c r="D553" s="10" t="s">
        <v>475</v>
      </c>
      <c r="E553" s="10"/>
      <c r="F553" s="12">
        <f t="shared" ref="F553:K553" si="282">F554</f>
        <v>1400000</v>
      </c>
      <c r="G553" s="12">
        <f t="shared" si="282"/>
        <v>0</v>
      </c>
      <c r="H553" s="12">
        <f t="shared" si="282"/>
        <v>217542.21</v>
      </c>
      <c r="I553" s="12">
        <f t="shared" si="282"/>
        <v>0</v>
      </c>
      <c r="J553" s="12">
        <f t="shared" si="282"/>
        <v>1617542.21</v>
      </c>
      <c r="K553" s="12">
        <f t="shared" si="282"/>
        <v>0</v>
      </c>
      <c r="L553" s="13"/>
    </row>
    <row r="554" spans="1:13" ht="38.25" x14ac:dyDescent="0.25">
      <c r="A554" s="15" t="s">
        <v>108</v>
      </c>
      <c r="B554" s="10" t="s">
        <v>93</v>
      </c>
      <c r="C554" s="10" t="s">
        <v>31</v>
      </c>
      <c r="D554" s="10" t="s">
        <v>475</v>
      </c>
      <c r="E554" s="10" t="s">
        <v>291</v>
      </c>
      <c r="F554" s="12">
        <f>'[1]9.ведомства'!G608</f>
        <v>1400000</v>
      </c>
      <c r="G554" s="12">
        <f>'[1]9.ведомства'!H608</f>
        <v>0</v>
      </c>
      <c r="H554" s="12">
        <f>'[1]9.ведомства'!I608</f>
        <v>217542.21</v>
      </c>
      <c r="I554" s="12">
        <f>'[1]9.ведомства'!J608</f>
        <v>0</v>
      </c>
      <c r="J554" s="12">
        <f>'[1]9.ведомства'!K608</f>
        <v>1617542.21</v>
      </c>
      <c r="K554" s="12">
        <f>'[1]9.ведомства'!L608</f>
        <v>0</v>
      </c>
      <c r="L554" s="13"/>
    </row>
    <row r="555" spans="1:13" ht="63.75" x14ac:dyDescent="0.25">
      <c r="A555" s="15" t="s">
        <v>165</v>
      </c>
      <c r="B555" s="10" t="s">
        <v>93</v>
      </c>
      <c r="C555" s="10" t="s">
        <v>31</v>
      </c>
      <c r="D555" s="10" t="s">
        <v>476</v>
      </c>
      <c r="E555" s="11"/>
      <c r="F555" s="12">
        <f t="shared" ref="F555:K555" si="283">F556</f>
        <v>5310032</v>
      </c>
      <c r="G555" s="12">
        <f t="shared" si="283"/>
        <v>5310032</v>
      </c>
      <c r="H555" s="12">
        <f t="shared" si="283"/>
        <v>0</v>
      </c>
      <c r="I555" s="12">
        <f t="shared" si="283"/>
        <v>0</v>
      </c>
      <c r="J555" s="12">
        <f t="shared" si="283"/>
        <v>5310032</v>
      </c>
      <c r="K555" s="12">
        <f t="shared" si="283"/>
        <v>5310032</v>
      </c>
      <c r="L555" s="13"/>
    </row>
    <row r="556" spans="1:13" ht="38.25" x14ac:dyDescent="0.25">
      <c r="A556" s="15" t="s">
        <v>108</v>
      </c>
      <c r="B556" s="10" t="s">
        <v>93</v>
      </c>
      <c r="C556" s="10" t="s">
        <v>31</v>
      </c>
      <c r="D556" s="10" t="s">
        <v>476</v>
      </c>
      <c r="E556" s="11">
        <v>600</v>
      </c>
      <c r="F556" s="12">
        <f>'[1]9.ведомства'!G610</f>
        <v>5310032</v>
      </c>
      <c r="G556" s="12">
        <f>'[1]9.ведомства'!H610</f>
        <v>5310032</v>
      </c>
      <c r="H556" s="12">
        <f>'[1]9.ведомства'!I610</f>
        <v>0</v>
      </c>
      <c r="I556" s="12">
        <f>'[1]9.ведомства'!J610</f>
        <v>0</v>
      </c>
      <c r="J556" s="12">
        <f>'[1]9.ведомства'!K610</f>
        <v>5310032</v>
      </c>
      <c r="K556" s="12">
        <f>'[1]9.ведомства'!L610</f>
        <v>5310032</v>
      </c>
      <c r="L556" s="13"/>
    </row>
    <row r="557" spans="1:13" ht="38.25" x14ac:dyDescent="0.25">
      <c r="A557" s="25" t="s">
        <v>166</v>
      </c>
      <c r="B557" s="10" t="s">
        <v>93</v>
      </c>
      <c r="C557" s="10" t="s">
        <v>31</v>
      </c>
      <c r="D557" s="10" t="s">
        <v>479</v>
      </c>
      <c r="E557" s="11"/>
      <c r="F557" s="12">
        <f t="shared" ref="F557:K557" si="284">F558</f>
        <v>102505707.83</v>
      </c>
      <c r="G557" s="12">
        <f t="shared" si="284"/>
        <v>0</v>
      </c>
      <c r="H557" s="12">
        <f t="shared" si="284"/>
        <v>-2209000</v>
      </c>
      <c r="I557" s="12">
        <f t="shared" si="284"/>
        <v>0</v>
      </c>
      <c r="J557" s="12">
        <f t="shared" si="284"/>
        <v>100296707.83</v>
      </c>
      <c r="K557" s="12">
        <f t="shared" si="284"/>
        <v>0</v>
      </c>
      <c r="L557" s="13"/>
    </row>
    <row r="558" spans="1:13" ht="38.25" x14ac:dyDescent="0.25">
      <c r="A558" s="15" t="s">
        <v>108</v>
      </c>
      <c r="B558" s="10" t="s">
        <v>93</v>
      </c>
      <c r="C558" s="10" t="s">
        <v>31</v>
      </c>
      <c r="D558" s="10" t="s">
        <v>479</v>
      </c>
      <c r="E558" s="11">
        <v>600</v>
      </c>
      <c r="F558" s="12">
        <f>'[1]9.ведомства'!G612</f>
        <v>102505707.83</v>
      </c>
      <c r="G558" s="12">
        <f>'[1]9.ведомства'!H612</f>
        <v>0</v>
      </c>
      <c r="H558" s="12">
        <f>'[1]9.ведомства'!I612</f>
        <v>-2209000</v>
      </c>
      <c r="I558" s="12">
        <f>'[1]9.ведомства'!J612</f>
        <v>0</v>
      </c>
      <c r="J558" s="12">
        <f>'[1]9.ведомства'!K612</f>
        <v>100296707.83</v>
      </c>
      <c r="K558" s="12">
        <f>'[1]9.ведомства'!L612</f>
        <v>0</v>
      </c>
      <c r="L558" s="13"/>
    </row>
    <row r="559" spans="1:13" ht="38.25" x14ac:dyDescent="0.25">
      <c r="A559" s="25" t="s">
        <v>168</v>
      </c>
      <c r="B559" s="10" t="s">
        <v>93</v>
      </c>
      <c r="C559" s="10" t="s">
        <v>31</v>
      </c>
      <c r="D559" s="10" t="s">
        <v>480</v>
      </c>
      <c r="E559" s="11"/>
      <c r="F559" s="12">
        <f>F560</f>
        <v>8244057</v>
      </c>
      <c r="G559" s="12">
        <f t="shared" ref="G559:K559" si="285">G560</f>
        <v>0</v>
      </c>
      <c r="H559" s="12">
        <f t="shared" si="285"/>
        <v>-100420.92999999993</v>
      </c>
      <c r="I559" s="12">
        <f t="shared" si="285"/>
        <v>0</v>
      </c>
      <c r="J559" s="12">
        <f t="shared" si="285"/>
        <v>8143636.0700000003</v>
      </c>
      <c r="K559" s="12">
        <f t="shared" si="285"/>
        <v>0</v>
      </c>
      <c r="L559" s="13"/>
    </row>
    <row r="560" spans="1:13" ht="38.25" x14ac:dyDescent="0.25">
      <c r="A560" s="15" t="s">
        <v>108</v>
      </c>
      <c r="B560" s="10" t="s">
        <v>93</v>
      </c>
      <c r="C560" s="10" t="s">
        <v>31</v>
      </c>
      <c r="D560" s="10" t="s">
        <v>480</v>
      </c>
      <c r="E560" s="11">
        <v>600</v>
      </c>
      <c r="F560" s="12">
        <f>'[1]9.ведомства'!G614</f>
        <v>8244057</v>
      </c>
      <c r="G560" s="12">
        <f>'[1]9.ведомства'!H614</f>
        <v>0</v>
      </c>
      <c r="H560" s="12">
        <f>'[1]9.ведомства'!I614</f>
        <v>-100420.92999999993</v>
      </c>
      <c r="I560" s="12">
        <f>'[1]9.ведомства'!J614</f>
        <v>0</v>
      </c>
      <c r="J560" s="12">
        <f>'[1]9.ведомства'!K614</f>
        <v>8143636.0700000003</v>
      </c>
      <c r="K560" s="12">
        <f>'[1]9.ведомства'!L614</f>
        <v>0</v>
      </c>
      <c r="L560" s="13"/>
    </row>
    <row r="561" spans="1:12" ht="38.25" x14ac:dyDescent="0.25">
      <c r="A561" s="25" t="s">
        <v>170</v>
      </c>
      <c r="B561" s="10" t="s">
        <v>93</v>
      </c>
      <c r="C561" s="10" t="s">
        <v>31</v>
      </c>
      <c r="D561" s="10" t="s">
        <v>481</v>
      </c>
      <c r="E561" s="11"/>
      <c r="F561" s="12">
        <f>F562</f>
        <v>9251753.5399999991</v>
      </c>
      <c r="G561" s="12">
        <f t="shared" ref="G561:K561" si="286">G562</f>
        <v>0</v>
      </c>
      <c r="H561" s="12">
        <f t="shared" si="286"/>
        <v>-159600.06</v>
      </c>
      <c r="I561" s="12">
        <f t="shared" si="286"/>
        <v>0</v>
      </c>
      <c r="J561" s="12">
        <f t="shared" si="286"/>
        <v>9092153.4799999986</v>
      </c>
      <c r="K561" s="12">
        <f t="shared" si="286"/>
        <v>0</v>
      </c>
      <c r="L561" s="13"/>
    </row>
    <row r="562" spans="1:12" ht="38.25" x14ac:dyDescent="0.25">
      <c r="A562" s="15" t="s">
        <v>108</v>
      </c>
      <c r="B562" s="10" t="s">
        <v>93</v>
      </c>
      <c r="C562" s="10" t="s">
        <v>31</v>
      </c>
      <c r="D562" s="10" t="s">
        <v>481</v>
      </c>
      <c r="E562" s="11">
        <v>600</v>
      </c>
      <c r="F562" s="12">
        <f>'[1]9.ведомства'!G616</f>
        <v>9251753.5399999991</v>
      </c>
      <c r="G562" s="12">
        <f>'[1]9.ведомства'!H616</f>
        <v>0</v>
      </c>
      <c r="H562" s="12">
        <f>'[1]9.ведомства'!I616</f>
        <v>-159600.06</v>
      </c>
      <c r="I562" s="12">
        <f>'[1]9.ведомства'!J616</f>
        <v>0</v>
      </c>
      <c r="J562" s="12">
        <f>'[1]9.ведомства'!K616</f>
        <v>9092153.4799999986</v>
      </c>
      <c r="K562" s="12">
        <f>'[1]9.ведомства'!L616</f>
        <v>0</v>
      </c>
      <c r="L562" s="13"/>
    </row>
    <row r="563" spans="1:12" ht="38.25" x14ac:dyDescent="0.25">
      <c r="A563" s="25" t="s">
        <v>172</v>
      </c>
      <c r="B563" s="10" t="s">
        <v>93</v>
      </c>
      <c r="C563" s="10" t="s">
        <v>31</v>
      </c>
      <c r="D563" s="10" t="s">
        <v>482</v>
      </c>
      <c r="E563" s="11"/>
      <c r="F563" s="12">
        <f>F564</f>
        <v>9019324.6099999994</v>
      </c>
      <c r="G563" s="12">
        <f t="shared" ref="G563:K563" si="287">G564</f>
        <v>0</v>
      </c>
      <c r="H563" s="12">
        <f t="shared" si="287"/>
        <v>-1119979.01</v>
      </c>
      <c r="I563" s="12">
        <f t="shared" si="287"/>
        <v>0</v>
      </c>
      <c r="J563" s="12">
        <f t="shared" si="287"/>
        <v>7899345.5999999996</v>
      </c>
      <c r="K563" s="12">
        <f t="shared" si="287"/>
        <v>0</v>
      </c>
      <c r="L563" s="13"/>
    </row>
    <row r="564" spans="1:12" ht="38.25" x14ac:dyDescent="0.25">
      <c r="A564" s="15" t="s">
        <v>108</v>
      </c>
      <c r="B564" s="10" t="s">
        <v>93</v>
      </c>
      <c r="C564" s="10" t="s">
        <v>31</v>
      </c>
      <c r="D564" s="10" t="s">
        <v>482</v>
      </c>
      <c r="E564" s="11">
        <v>600</v>
      </c>
      <c r="F564" s="12">
        <f>'[1]9.ведомства'!G618</f>
        <v>9019324.6099999994</v>
      </c>
      <c r="G564" s="12">
        <f>'[1]9.ведомства'!H618</f>
        <v>0</v>
      </c>
      <c r="H564" s="12">
        <f>'[1]9.ведомства'!I618</f>
        <v>-1119979.01</v>
      </c>
      <c r="I564" s="12">
        <f>'[1]9.ведомства'!J618</f>
        <v>0</v>
      </c>
      <c r="J564" s="12">
        <f>'[1]9.ведомства'!K618</f>
        <v>7899345.5999999996</v>
      </c>
      <c r="K564" s="12">
        <f>'[1]9.ведомства'!L618</f>
        <v>0</v>
      </c>
      <c r="L564" s="13"/>
    </row>
    <row r="565" spans="1:12" ht="51" x14ac:dyDescent="0.25">
      <c r="A565" s="15" t="s">
        <v>182</v>
      </c>
      <c r="B565" s="10" t="s">
        <v>93</v>
      </c>
      <c r="C565" s="10" t="s">
        <v>31</v>
      </c>
      <c r="D565" s="10" t="s">
        <v>483</v>
      </c>
      <c r="E565" s="11"/>
      <c r="F565" s="12">
        <f t="shared" ref="F565:K565" si="288">F566</f>
        <v>3025968</v>
      </c>
      <c r="G565" s="12">
        <f t="shared" si="288"/>
        <v>0</v>
      </c>
      <c r="H565" s="12">
        <f t="shared" si="288"/>
        <v>0</v>
      </c>
      <c r="I565" s="12">
        <f t="shared" si="288"/>
        <v>0</v>
      </c>
      <c r="J565" s="12">
        <f t="shared" si="288"/>
        <v>3025968</v>
      </c>
      <c r="K565" s="12">
        <f t="shared" si="288"/>
        <v>0</v>
      </c>
      <c r="L565" s="13"/>
    </row>
    <row r="566" spans="1:12" ht="38.25" x14ac:dyDescent="0.25">
      <c r="A566" s="15" t="s">
        <v>108</v>
      </c>
      <c r="B566" s="10" t="s">
        <v>93</v>
      </c>
      <c r="C566" s="10" t="s">
        <v>31</v>
      </c>
      <c r="D566" s="10" t="s">
        <v>483</v>
      </c>
      <c r="E566" s="11">
        <v>600</v>
      </c>
      <c r="F566" s="12">
        <f>'[1]9.ведомства'!G622</f>
        <v>3025968</v>
      </c>
      <c r="G566" s="12">
        <f>'[1]9.ведомства'!H622</f>
        <v>0</v>
      </c>
      <c r="H566" s="12">
        <f>'[1]9.ведомства'!I622</f>
        <v>0</v>
      </c>
      <c r="I566" s="12">
        <f>'[1]9.ведомства'!J622</f>
        <v>0</v>
      </c>
      <c r="J566" s="12">
        <f>'[1]9.ведомства'!K622</f>
        <v>3025968</v>
      </c>
      <c r="K566" s="12">
        <f>'[1]9.ведомства'!L622</f>
        <v>0</v>
      </c>
      <c r="L566" s="13"/>
    </row>
    <row r="567" spans="1:12" ht="51" x14ac:dyDescent="0.25">
      <c r="A567" s="15" t="s">
        <v>484</v>
      </c>
      <c r="B567" s="10" t="s">
        <v>93</v>
      </c>
      <c r="C567" s="10" t="s">
        <v>31</v>
      </c>
      <c r="D567" s="10" t="s">
        <v>485</v>
      </c>
      <c r="E567" s="11"/>
      <c r="F567" s="12">
        <f>F568</f>
        <v>300000</v>
      </c>
      <c r="G567" s="12">
        <f t="shared" ref="G567:K568" si="289">G568</f>
        <v>0</v>
      </c>
      <c r="H567" s="12">
        <f t="shared" si="289"/>
        <v>0</v>
      </c>
      <c r="I567" s="12">
        <f t="shared" si="289"/>
        <v>0</v>
      </c>
      <c r="J567" s="12">
        <f t="shared" si="289"/>
        <v>300000</v>
      </c>
      <c r="K567" s="12">
        <f t="shared" si="289"/>
        <v>0</v>
      </c>
      <c r="L567" s="13"/>
    </row>
    <row r="568" spans="1:12" ht="38.25" x14ac:dyDescent="0.25">
      <c r="A568" s="15" t="s">
        <v>486</v>
      </c>
      <c r="B568" s="10" t="s">
        <v>93</v>
      </c>
      <c r="C568" s="10" t="s">
        <v>31</v>
      </c>
      <c r="D568" s="10" t="s">
        <v>487</v>
      </c>
      <c r="E568" s="11"/>
      <c r="F568" s="12">
        <f>F569</f>
        <v>300000</v>
      </c>
      <c r="G568" s="12">
        <f t="shared" si="289"/>
        <v>0</v>
      </c>
      <c r="H568" s="12">
        <f t="shared" si="289"/>
        <v>0</v>
      </c>
      <c r="I568" s="12">
        <f t="shared" si="289"/>
        <v>0</v>
      </c>
      <c r="J568" s="12">
        <f t="shared" si="289"/>
        <v>300000</v>
      </c>
      <c r="K568" s="12">
        <f t="shared" si="289"/>
        <v>0</v>
      </c>
      <c r="L568" s="13"/>
    </row>
    <row r="569" spans="1:12" ht="38.25" x14ac:dyDescent="0.25">
      <c r="A569" s="15" t="s">
        <v>108</v>
      </c>
      <c r="B569" s="10" t="s">
        <v>93</v>
      </c>
      <c r="C569" s="10" t="s">
        <v>31</v>
      </c>
      <c r="D569" s="10" t="s">
        <v>487</v>
      </c>
      <c r="E569" s="11">
        <v>600</v>
      </c>
      <c r="F569" s="12">
        <f>'[1]9.ведомства'!G625</f>
        <v>300000</v>
      </c>
      <c r="G569" s="12">
        <f>'[1]9.ведомства'!H625</f>
        <v>0</v>
      </c>
      <c r="H569" s="12">
        <f>'[1]9.ведомства'!I625</f>
        <v>0</v>
      </c>
      <c r="I569" s="12">
        <f>'[1]9.ведомства'!J625</f>
        <v>0</v>
      </c>
      <c r="J569" s="12">
        <f>'[1]9.ведомства'!K625</f>
        <v>300000</v>
      </c>
      <c r="K569" s="12">
        <f>'[1]9.ведомства'!L625</f>
        <v>0</v>
      </c>
      <c r="L569" s="13"/>
    </row>
    <row r="570" spans="1:12" ht="25.5" x14ac:dyDescent="0.25">
      <c r="A570" s="15" t="s">
        <v>322</v>
      </c>
      <c r="B570" s="10" t="s">
        <v>93</v>
      </c>
      <c r="C570" s="10" t="s">
        <v>31</v>
      </c>
      <c r="D570" s="10" t="s">
        <v>323</v>
      </c>
      <c r="E570" s="11"/>
      <c r="F570" s="12">
        <f t="shared" ref="F570:K571" si="290">F571</f>
        <v>109133917.69</v>
      </c>
      <c r="G570" s="12">
        <f t="shared" si="290"/>
        <v>4100232.91</v>
      </c>
      <c r="H570" s="12">
        <f t="shared" si="290"/>
        <v>-384421.12</v>
      </c>
      <c r="I570" s="12">
        <f t="shared" si="290"/>
        <v>0</v>
      </c>
      <c r="J570" s="12">
        <f t="shared" si="290"/>
        <v>108749496.57000001</v>
      </c>
      <c r="K570" s="12">
        <f t="shared" si="290"/>
        <v>4100232.91</v>
      </c>
      <c r="L570" s="13"/>
    </row>
    <row r="571" spans="1:12" ht="38.25" x14ac:dyDescent="0.25">
      <c r="A571" s="15" t="s">
        <v>530</v>
      </c>
      <c r="B571" s="10" t="s">
        <v>93</v>
      </c>
      <c r="C571" s="10" t="s">
        <v>31</v>
      </c>
      <c r="D571" s="10" t="s">
        <v>531</v>
      </c>
      <c r="E571" s="11"/>
      <c r="F571" s="12">
        <f>F572</f>
        <v>109133917.69</v>
      </c>
      <c r="G571" s="12">
        <f t="shared" si="290"/>
        <v>4100232.91</v>
      </c>
      <c r="H571" s="12">
        <f t="shared" si="290"/>
        <v>-384421.12</v>
      </c>
      <c r="I571" s="12">
        <f t="shared" si="290"/>
        <v>0</v>
      </c>
      <c r="J571" s="12">
        <f t="shared" si="290"/>
        <v>108749496.57000001</v>
      </c>
      <c r="K571" s="12">
        <f t="shared" si="290"/>
        <v>4100232.91</v>
      </c>
      <c r="L571" s="13"/>
    </row>
    <row r="572" spans="1:12" ht="38.25" x14ac:dyDescent="0.25">
      <c r="A572" s="15" t="s">
        <v>532</v>
      </c>
      <c r="B572" s="10" t="s">
        <v>93</v>
      </c>
      <c r="C572" s="10" t="s">
        <v>31</v>
      </c>
      <c r="D572" s="10" t="s">
        <v>533</v>
      </c>
      <c r="E572" s="11"/>
      <c r="F572" s="12">
        <f>F573+F575+F577+F585+F579+F581+F583</f>
        <v>109133917.69</v>
      </c>
      <c r="G572" s="12">
        <f t="shared" ref="G572:K572" si="291">G573+G575+G577+G585+G579+G581+G583</f>
        <v>4100232.91</v>
      </c>
      <c r="H572" s="12">
        <f t="shared" si="291"/>
        <v>-384421.12</v>
      </c>
      <c r="I572" s="12">
        <f t="shared" si="291"/>
        <v>0</v>
      </c>
      <c r="J572" s="12">
        <f t="shared" si="291"/>
        <v>108749496.57000001</v>
      </c>
      <c r="K572" s="12">
        <f t="shared" si="291"/>
        <v>4100232.91</v>
      </c>
      <c r="L572" s="13"/>
    </row>
    <row r="573" spans="1:12" ht="63.75" x14ac:dyDescent="0.25">
      <c r="A573" s="15" t="s">
        <v>28</v>
      </c>
      <c r="B573" s="10" t="s">
        <v>93</v>
      </c>
      <c r="C573" s="10" t="s">
        <v>31</v>
      </c>
      <c r="D573" s="10" t="s">
        <v>534</v>
      </c>
      <c r="E573" s="10"/>
      <c r="F573" s="12">
        <f t="shared" ref="F573:K573" si="292">F574</f>
        <v>1731000</v>
      </c>
      <c r="G573" s="12">
        <f t="shared" si="292"/>
        <v>0</v>
      </c>
      <c r="H573" s="12">
        <f t="shared" si="292"/>
        <v>-504421.12</v>
      </c>
      <c r="I573" s="12">
        <f t="shared" si="292"/>
        <v>0</v>
      </c>
      <c r="J573" s="12">
        <f t="shared" si="292"/>
        <v>1226578.8799999999</v>
      </c>
      <c r="K573" s="12">
        <f t="shared" si="292"/>
        <v>0</v>
      </c>
      <c r="L573" s="13"/>
    </row>
    <row r="574" spans="1:12" ht="38.25" x14ac:dyDescent="0.25">
      <c r="A574" s="15" t="s">
        <v>108</v>
      </c>
      <c r="B574" s="10" t="s">
        <v>93</v>
      </c>
      <c r="C574" s="10" t="s">
        <v>31</v>
      </c>
      <c r="D574" s="10" t="s">
        <v>534</v>
      </c>
      <c r="E574" s="10" t="s">
        <v>291</v>
      </c>
      <c r="F574" s="12">
        <f>'[1]9.ведомства'!G795</f>
        <v>1731000</v>
      </c>
      <c r="G574" s="12">
        <f>'[1]9.ведомства'!H795</f>
        <v>0</v>
      </c>
      <c r="H574" s="12">
        <f>'[1]9.ведомства'!I795</f>
        <v>-504421.12</v>
      </c>
      <c r="I574" s="12">
        <f>'[1]9.ведомства'!J795</f>
        <v>0</v>
      </c>
      <c r="J574" s="12">
        <f>'[1]9.ведомства'!K795</f>
        <v>1226578.8799999999</v>
      </c>
      <c r="K574" s="12">
        <f>'[1]9.ведомства'!L795</f>
        <v>0</v>
      </c>
      <c r="L574" s="13"/>
    </row>
    <row r="575" spans="1:12" ht="63.75" x14ac:dyDescent="0.25">
      <c r="A575" s="15" t="s">
        <v>165</v>
      </c>
      <c r="B575" s="10" t="s">
        <v>93</v>
      </c>
      <c r="C575" s="10" t="s">
        <v>31</v>
      </c>
      <c r="D575" s="10" t="s">
        <v>535</v>
      </c>
      <c r="E575" s="11"/>
      <c r="F575" s="12">
        <f t="shared" ref="F575:K575" si="293">F576</f>
        <v>4100232.91</v>
      </c>
      <c r="G575" s="12">
        <f t="shared" si="293"/>
        <v>4100232.91</v>
      </c>
      <c r="H575" s="12">
        <f t="shared" si="293"/>
        <v>0</v>
      </c>
      <c r="I575" s="12">
        <f t="shared" si="293"/>
        <v>0</v>
      </c>
      <c r="J575" s="12">
        <f t="shared" si="293"/>
        <v>4100232.91</v>
      </c>
      <c r="K575" s="12">
        <f t="shared" si="293"/>
        <v>4100232.91</v>
      </c>
      <c r="L575" s="13"/>
    </row>
    <row r="576" spans="1:12" ht="38.25" x14ac:dyDescent="0.25">
      <c r="A576" s="15" t="s">
        <v>108</v>
      </c>
      <c r="B576" s="10" t="s">
        <v>93</v>
      </c>
      <c r="C576" s="10" t="s">
        <v>31</v>
      </c>
      <c r="D576" s="10" t="s">
        <v>535</v>
      </c>
      <c r="E576" s="11">
        <v>600</v>
      </c>
      <c r="F576" s="12">
        <f>'[1]9.ведомства'!G797</f>
        <v>4100232.91</v>
      </c>
      <c r="G576" s="12">
        <f>'[1]9.ведомства'!H797</f>
        <v>4100232.91</v>
      </c>
      <c r="H576" s="12">
        <f>'[1]9.ведомства'!I797</f>
        <v>0</v>
      </c>
      <c r="I576" s="12">
        <f>'[1]9.ведомства'!J797</f>
        <v>0</v>
      </c>
      <c r="J576" s="12">
        <f>'[1]9.ведомства'!K797</f>
        <v>4100232.91</v>
      </c>
      <c r="K576" s="12">
        <f>'[1]9.ведомства'!L797</f>
        <v>4100232.91</v>
      </c>
      <c r="L576" s="13"/>
    </row>
    <row r="577" spans="1:12" ht="38.25" x14ac:dyDescent="0.25">
      <c r="A577" s="25" t="s">
        <v>166</v>
      </c>
      <c r="B577" s="10" t="s">
        <v>93</v>
      </c>
      <c r="C577" s="10" t="s">
        <v>31</v>
      </c>
      <c r="D577" s="10" t="s">
        <v>536</v>
      </c>
      <c r="E577" s="11"/>
      <c r="F577" s="12">
        <f t="shared" ref="F577:K577" si="294">F578</f>
        <v>85603491.959999993</v>
      </c>
      <c r="G577" s="12">
        <f t="shared" si="294"/>
        <v>0</v>
      </c>
      <c r="H577" s="12">
        <f t="shared" si="294"/>
        <v>0</v>
      </c>
      <c r="I577" s="12">
        <f t="shared" si="294"/>
        <v>0</v>
      </c>
      <c r="J577" s="12">
        <f t="shared" si="294"/>
        <v>85603491.959999993</v>
      </c>
      <c r="K577" s="12">
        <f t="shared" si="294"/>
        <v>0</v>
      </c>
      <c r="L577" s="13"/>
    </row>
    <row r="578" spans="1:12" ht="38.25" x14ac:dyDescent="0.25">
      <c r="A578" s="15" t="s">
        <v>108</v>
      </c>
      <c r="B578" s="10" t="s">
        <v>93</v>
      </c>
      <c r="C578" s="10" t="s">
        <v>31</v>
      </c>
      <c r="D578" s="10" t="s">
        <v>536</v>
      </c>
      <c r="E578" s="11">
        <v>600</v>
      </c>
      <c r="F578" s="12">
        <f>'[1]9.ведомства'!G799</f>
        <v>85603491.959999993</v>
      </c>
      <c r="G578" s="12">
        <f>'[1]9.ведомства'!H799</f>
        <v>0</v>
      </c>
      <c r="H578" s="12">
        <f>'[1]9.ведомства'!I799</f>
        <v>0</v>
      </c>
      <c r="I578" s="12">
        <f>'[1]9.ведомства'!J799</f>
        <v>0</v>
      </c>
      <c r="J578" s="12">
        <f>'[1]9.ведомства'!K799</f>
        <v>85603491.959999993</v>
      </c>
      <c r="K578" s="12">
        <f>'[1]9.ведомства'!L799</f>
        <v>0</v>
      </c>
      <c r="L578" s="13"/>
    </row>
    <row r="579" spans="1:12" ht="38.25" x14ac:dyDescent="0.25">
      <c r="A579" s="25" t="s">
        <v>168</v>
      </c>
      <c r="B579" s="10" t="s">
        <v>93</v>
      </c>
      <c r="C579" s="10" t="s">
        <v>31</v>
      </c>
      <c r="D579" s="10" t="s">
        <v>537</v>
      </c>
      <c r="E579" s="11"/>
      <c r="F579" s="12">
        <f>F580</f>
        <v>5218092</v>
      </c>
      <c r="G579" s="12">
        <f t="shared" ref="G579:K579" si="295">G580</f>
        <v>0</v>
      </c>
      <c r="H579" s="12">
        <f t="shared" si="295"/>
        <v>0</v>
      </c>
      <c r="I579" s="12">
        <f t="shared" si="295"/>
        <v>0</v>
      </c>
      <c r="J579" s="12">
        <f t="shared" si="295"/>
        <v>5218092</v>
      </c>
      <c r="K579" s="12">
        <f t="shared" si="295"/>
        <v>0</v>
      </c>
      <c r="L579" s="13"/>
    </row>
    <row r="580" spans="1:12" ht="38.25" x14ac:dyDescent="0.25">
      <c r="A580" s="15" t="s">
        <v>108</v>
      </c>
      <c r="B580" s="10" t="s">
        <v>93</v>
      </c>
      <c r="C580" s="10" t="s">
        <v>31</v>
      </c>
      <c r="D580" s="10" t="s">
        <v>537</v>
      </c>
      <c r="E580" s="11">
        <v>600</v>
      </c>
      <c r="F580" s="12">
        <f>'[1]9.ведомства'!G801</f>
        <v>5218092</v>
      </c>
      <c r="G580" s="12">
        <f>'[1]9.ведомства'!H801</f>
        <v>0</v>
      </c>
      <c r="H580" s="12">
        <f>'[1]9.ведомства'!I801</f>
        <v>0</v>
      </c>
      <c r="I580" s="12">
        <f>'[1]9.ведомства'!J801</f>
        <v>0</v>
      </c>
      <c r="J580" s="12">
        <f>'[1]9.ведомства'!K801</f>
        <v>5218092</v>
      </c>
      <c r="K580" s="12">
        <f>'[1]9.ведомства'!L801</f>
        <v>0</v>
      </c>
      <c r="L580" s="13"/>
    </row>
    <row r="581" spans="1:12" ht="38.25" x14ac:dyDescent="0.25">
      <c r="A581" s="25" t="s">
        <v>170</v>
      </c>
      <c r="B581" s="10" t="s">
        <v>93</v>
      </c>
      <c r="C581" s="10" t="s">
        <v>31</v>
      </c>
      <c r="D581" s="10" t="s">
        <v>538</v>
      </c>
      <c r="E581" s="11"/>
      <c r="F581" s="12">
        <f>F582</f>
        <v>5215200</v>
      </c>
      <c r="G581" s="12">
        <f t="shared" ref="G581:K581" si="296">G582</f>
        <v>0</v>
      </c>
      <c r="H581" s="12">
        <f t="shared" si="296"/>
        <v>0</v>
      </c>
      <c r="I581" s="12">
        <f t="shared" si="296"/>
        <v>0</v>
      </c>
      <c r="J581" s="12">
        <f t="shared" si="296"/>
        <v>5215200</v>
      </c>
      <c r="K581" s="12">
        <f t="shared" si="296"/>
        <v>0</v>
      </c>
      <c r="L581" s="13"/>
    </row>
    <row r="582" spans="1:12" ht="38.25" x14ac:dyDescent="0.25">
      <c r="A582" s="15" t="s">
        <v>108</v>
      </c>
      <c r="B582" s="10" t="s">
        <v>93</v>
      </c>
      <c r="C582" s="10" t="s">
        <v>31</v>
      </c>
      <c r="D582" s="10" t="s">
        <v>538</v>
      </c>
      <c r="E582" s="11">
        <v>600</v>
      </c>
      <c r="F582" s="12">
        <f>'[1]9.ведомства'!G803</f>
        <v>5215200</v>
      </c>
      <c r="G582" s="12">
        <f>'[1]9.ведомства'!H803</f>
        <v>0</v>
      </c>
      <c r="H582" s="12">
        <f>'[1]9.ведомства'!I803</f>
        <v>0</v>
      </c>
      <c r="I582" s="12">
        <f>'[1]9.ведомства'!J803</f>
        <v>0</v>
      </c>
      <c r="J582" s="12">
        <f>'[1]9.ведомства'!K803</f>
        <v>5215200</v>
      </c>
      <c r="K582" s="12">
        <f>'[1]9.ведомства'!L803</f>
        <v>0</v>
      </c>
      <c r="L582" s="13"/>
    </row>
    <row r="583" spans="1:12" ht="38.25" x14ac:dyDescent="0.25">
      <c r="A583" s="25" t="s">
        <v>172</v>
      </c>
      <c r="B583" s="10" t="s">
        <v>93</v>
      </c>
      <c r="C583" s="10" t="s">
        <v>31</v>
      </c>
      <c r="D583" s="10" t="s">
        <v>539</v>
      </c>
      <c r="E583" s="11"/>
      <c r="F583" s="12">
        <f>F584</f>
        <v>4929347.37</v>
      </c>
      <c r="G583" s="12">
        <f t="shared" ref="G583:K583" si="297">G584</f>
        <v>0</v>
      </c>
      <c r="H583" s="12">
        <f t="shared" si="297"/>
        <v>120000</v>
      </c>
      <c r="I583" s="12">
        <f t="shared" si="297"/>
        <v>0</v>
      </c>
      <c r="J583" s="12">
        <f t="shared" si="297"/>
        <v>5049347.37</v>
      </c>
      <c r="K583" s="12">
        <f t="shared" si="297"/>
        <v>0</v>
      </c>
      <c r="L583" s="13"/>
    </row>
    <row r="584" spans="1:12" ht="38.25" x14ac:dyDescent="0.25">
      <c r="A584" s="15" t="s">
        <v>108</v>
      </c>
      <c r="B584" s="10" t="s">
        <v>93</v>
      </c>
      <c r="C584" s="10" t="s">
        <v>31</v>
      </c>
      <c r="D584" s="10" t="s">
        <v>539</v>
      </c>
      <c r="E584" s="11">
        <v>600</v>
      </c>
      <c r="F584" s="12">
        <f>'[1]9.ведомства'!G805</f>
        <v>4929347.37</v>
      </c>
      <c r="G584" s="12">
        <f>'[1]9.ведомства'!H805</f>
        <v>0</v>
      </c>
      <c r="H584" s="12">
        <f>'[1]9.ведомства'!I805</f>
        <v>120000</v>
      </c>
      <c r="I584" s="12">
        <f>'[1]9.ведомства'!J805</f>
        <v>0</v>
      </c>
      <c r="J584" s="12">
        <f>'[1]9.ведомства'!K805</f>
        <v>5049347.37</v>
      </c>
      <c r="K584" s="12">
        <f>'[1]9.ведомства'!L805</f>
        <v>0</v>
      </c>
      <c r="L584" s="13"/>
    </row>
    <row r="585" spans="1:12" ht="51" x14ac:dyDescent="0.25">
      <c r="A585" s="15" t="s">
        <v>182</v>
      </c>
      <c r="B585" s="10" t="s">
        <v>93</v>
      </c>
      <c r="C585" s="10" t="s">
        <v>31</v>
      </c>
      <c r="D585" s="10" t="s">
        <v>540</v>
      </c>
      <c r="E585" s="11"/>
      <c r="F585" s="12">
        <f t="shared" ref="F585:K585" si="298">F586</f>
        <v>2336553.4500000002</v>
      </c>
      <c r="G585" s="12">
        <f t="shared" si="298"/>
        <v>0</v>
      </c>
      <c r="H585" s="12">
        <f t="shared" si="298"/>
        <v>0</v>
      </c>
      <c r="I585" s="12">
        <f t="shared" si="298"/>
        <v>0</v>
      </c>
      <c r="J585" s="12">
        <f t="shared" si="298"/>
        <v>2336553.4500000002</v>
      </c>
      <c r="K585" s="12">
        <f t="shared" si="298"/>
        <v>0</v>
      </c>
      <c r="L585" s="13"/>
    </row>
    <row r="586" spans="1:12" ht="38.25" x14ac:dyDescent="0.25">
      <c r="A586" s="15" t="s">
        <v>108</v>
      </c>
      <c r="B586" s="10" t="s">
        <v>93</v>
      </c>
      <c r="C586" s="10" t="s">
        <v>31</v>
      </c>
      <c r="D586" s="10" t="s">
        <v>540</v>
      </c>
      <c r="E586" s="11">
        <v>600</v>
      </c>
      <c r="F586" s="12">
        <f>'[1]9.ведомства'!G807</f>
        <v>2336553.4500000002</v>
      </c>
      <c r="G586" s="12">
        <f>'[1]9.ведомства'!H807</f>
        <v>0</v>
      </c>
      <c r="H586" s="12">
        <f>'[1]9.ведомства'!I807</f>
        <v>0</v>
      </c>
      <c r="I586" s="12">
        <f>'[1]9.ведомства'!J807</f>
        <v>0</v>
      </c>
      <c r="J586" s="12">
        <f>'[1]9.ведомства'!K807</f>
        <v>2336553.4500000002</v>
      </c>
      <c r="K586" s="12">
        <f>'[1]9.ведомства'!L807</f>
        <v>0</v>
      </c>
      <c r="L586" s="13"/>
    </row>
    <row r="587" spans="1:12" x14ac:dyDescent="0.25">
      <c r="A587" s="15" t="s">
        <v>541</v>
      </c>
      <c r="B587" s="10" t="s">
        <v>93</v>
      </c>
      <c r="C587" s="10" t="s">
        <v>93</v>
      </c>
      <c r="D587" s="10"/>
      <c r="E587" s="10"/>
      <c r="F587" s="12">
        <f t="shared" ref="F587:K587" si="299">F588+F598+F613</f>
        <v>11305625.59</v>
      </c>
      <c r="G587" s="12">
        <f t="shared" si="299"/>
        <v>2122717</v>
      </c>
      <c r="H587" s="12">
        <f t="shared" si="299"/>
        <v>0</v>
      </c>
      <c r="I587" s="12">
        <f t="shared" si="299"/>
        <v>0</v>
      </c>
      <c r="J587" s="12">
        <f t="shared" si="299"/>
        <v>11305625.59</v>
      </c>
      <c r="K587" s="12">
        <f t="shared" si="299"/>
        <v>2122717</v>
      </c>
      <c r="L587" s="13"/>
    </row>
    <row r="588" spans="1:12" ht="25.5" x14ac:dyDescent="0.25">
      <c r="A588" s="9" t="s">
        <v>194</v>
      </c>
      <c r="B588" s="10" t="s">
        <v>93</v>
      </c>
      <c r="C588" s="10" t="s">
        <v>93</v>
      </c>
      <c r="D588" s="10" t="s">
        <v>101</v>
      </c>
      <c r="E588" s="11"/>
      <c r="F588" s="12">
        <f t="shared" ref="F588:K588" si="300">F589+F594</f>
        <v>800000</v>
      </c>
      <c r="G588" s="12">
        <f t="shared" si="300"/>
        <v>0</v>
      </c>
      <c r="H588" s="12">
        <f t="shared" si="300"/>
        <v>0</v>
      </c>
      <c r="I588" s="12">
        <f t="shared" si="300"/>
        <v>0</v>
      </c>
      <c r="J588" s="12">
        <f t="shared" si="300"/>
        <v>800000</v>
      </c>
      <c r="K588" s="12">
        <f t="shared" si="300"/>
        <v>0</v>
      </c>
      <c r="L588" s="13"/>
    </row>
    <row r="589" spans="1:12" x14ac:dyDescent="0.25">
      <c r="A589" s="15" t="s">
        <v>542</v>
      </c>
      <c r="B589" s="10" t="s">
        <v>93</v>
      </c>
      <c r="C589" s="10" t="s">
        <v>93</v>
      </c>
      <c r="D589" s="10" t="s">
        <v>543</v>
      </c>
      <c r="E589" s="11"/>
      <c r="F589" s="12">
        <f>F590</f>
        <v>500000</v>
      </c>
      <c r="G589" s="12">
        <f t="shared" ref="G589:K590" si="301">G590</f>
        <v>0</v>
      </c>
      <c r="H589" s="12">
        <f t="shared" si="301"/>
        <v>0</v>
      </c>
      <c r="I589" s="12">
        <f t="shared" si="301"/>
        <v>0</v>
      </c>
      <c r="J589" s="12">
        <f t="shared" si="301"/>
        <v>500000</v>
      </c>
      <c r="K589" s="12">
        <f t="shared" si="301"/>
        <v>0</v>
      </c>
      <c r="L589" s="13"/>
    </row>
    <row r="590" spans="1:12" ht="38.25" x14ac:dyDescent="0.25">
      <c r="A590" s="15" t="s">
        <v>544</v>
      </c>
      <c r="B590" s="10" t="s">
        <v>93</v>
      </c>
      <c r="C590" s="10" t="s">
        <v>93</v>
      </c>
      <c r="D590" s="10" t="s">
        <v>545</v>
      </c>
      <c r="E590" s="11"/>
      <c r="F590" s="12">
        <f>F591</f>
        <v>500000</v>
      </c>
      <c r="G590" s="12">
        <f t="shared" si="301"/>
        <v>0</v>
      </c>
      <c r="H590" s="12">
        <f t="shared" si="301"/>
        <v>0</v>
      </c>
      <c r="I590" s="12">
        <f t="shared" si="301"/>
        <v>0</v>
      </c>
      <c r="J590" s="12">
        <f t="shared" si="301"/>
        <v>500000</v>
      </c>
      <c r="K590" s="12">
        <f t="shared" si="301"/>
        <v>0</v>
      </c>
      <c r="L590" s="13"/>
    </row>
    <row r="591" spans="1:12" ht="25.5" x14ac:dyDescent="0.25">
      <c r="A591" s="16" t="s">
        <v>149</v>
      </c>
      <c r="B591" s="10" t="s">
        <v>93</v>
      </c>
      <c r="C591" s="10" t="s">
        <v>93</v>
      </c>
      <c r="D591" s="10" t="s">
        <v>546</v>
      </c>
      <c r="E591" s="11"/>
      <c r="F591" s="12">
        <f t="shared" ref="F591:K591" si="302">SUM(F592:F593)</f>
        <v>500000</v>
      </c>
      <c r="G591" s="12">
        <f t="shared" si="302"/>
        <v>0</v>
      </c>
      <c r="H591" s="12">
        <f t="shared" si="302"/>
        <v>0</v>
      </c>
      <c r="I591" s="12">
        <f t="shared" si="302"/>
        <v>0</v>
      </c>
      <c r="J591" s="12">
        <f t="shared" si="302"/>
        <v>500000</v>
      </c>
      <c r="K591" s="12">
        <f t="shared" si="302"/>
        <v>0</v>
      </c>
      <c r="L591" s="13"/>
    </row>
    <row r="592" spans="1:12" ht="76.5" x14ac:dyDescent="0.25">
      <c r="A592" s="15" t="s">
        <v>23</v>
      </c>
      <c r="B592" s="10" t="s">
        <v>93</v>
      </c>
      <c r="C592" s="10" t="s">
        <v>93</v>
      </c>
      <c r="D592" s="10" t="s">
        <v>546</v>
      </c>
      <c r="E592" s="11">
        <v>100</v>
      </c>
      <c r="F592" s="12">
        <f>'[1]9.ведомства'!G290+'[1]9.ведомства'!G818</f>
        <v>74350</v>
      </c>
      <c r="G592" s="12">
        <f>'[1]9.ведомства'!H290+'[1]9.ведомства'!H818</f>
        <v>0</v>
      </c>
      <c r="H592" s="12">
        <f>'[1]9.ведомства'!I290+'[1]9.ведомства'!I818</f>
        <v>0</v>
      </c>
      <c r="I592" s="12">
        <f>'[1]9.ведомства'!J290+'[1]9.ведомства'!J818</f>
        <v>0</v>
      </c>
      <c r="J592" s="12">
        <f>'[1]9.ведомства'!K290+'[1]9.ведомства'!K818</f>
        <v>74350</v>
      </c>
      <c r="K592" s="12">
        <f>'[1]9.ведомства'!L290+'[1]9.ведомства'!L818</f>
        <v>0</v>
      </c>
      <c r="L592" s="13"/>
    </row>
    <row r="593" spans="1:12" ht="38.25" x14ac:dyDescent="0.25">
      <c r="A593" s="15" t="s">
        <v>26</v>
      </c>
      <c r="B593" s="10" t="s">
        <v>93</v>
      </c>
      <c r="C593" s="10" t="s">
        <v>93</v>
      </c>
      <c r="D593" s="10" t="s">
        <v>546</v>
      </c>
      <c r="E593" s="11">
        <v>200</v>
      </c>
      <c r="F593" s="12">
        <f>'[1]9.ведомства'!G291+'[1]9.ведомства'!G819</f>
        <v>425650</v>
      </c>
      <c r="G593" s="12">
        <f>'[1]9.ведомства'!H291+'[1]9.ведомства'!H819</f>
        <v>0</v>
      </c>
      <c r="H593" s="12">
        <f>'[1]9.ведомства'!I291+'[1]9.ведомства'!I819</f>
        <v>0</v>
      </c>
      <c r="I593" s="12">
        <f>'[1]9.ведомства'!J291+'[1]9.ведомства'!J819</f>
        <v>0</v>
      </c>
      <c r="J593" s="12">
        <f>'[1]9.ведомства'!K291+'[1]9.ведомства'!K819</f>
        <v>425650</v>
      </c>
      <c r="K593" s="12">
        <f>'[1]9.ведомства'!L291+'[1]9.ведомства'!L819</f>
        <v>0</v>
      </c>
      <c r="L593" s="13"/>
    </row>
    <row r="594" spans="1:12" ht="38.25" x14ac:dyDescent="0.25">
      <c r="A594" s="15" t="s">
        <v>547</v>
      </c>
      <c r="B594" s="10" t="s">
        <v>93</v>
      </c>
      <c r="C594" s="10" t="s">
        <v>93</v>
      </c>
      <c r="D594" s="10" t="s">
        <v>548</v>
      </c>
      <c r="E594" s="11"/>
      <c r="F594" s="12">
        <f>F595</f>
        <v>300000</v>
      </c>
      <c r="G594" s="12">
        <f t="shared" ref="G594:K595" si="303">G595</f>
        <v>0</v>
      </c>
      <c r="H594" s="12">
        <f t="shared" si="303"/>
        <v>0</v>
      </c>
      <c r="I594" s="12">
        <f t="shared" si="303"/>
        <v>0</v>
      </c>
      <c r="J594" s="12">
        <f t="shared" si="303"/>
        <v>300000</v>
      </c>
      <c r="K594" s="12">
        <f t="shared" si="303"/>
        <v>0</v>
      </c>
      <c r="L594" s="13"/>
    </row>
    <row r="595" spans="1:12" ht="51" x14ac:dyDescent="0.25">
      <c r="A595" s="15" t="s">
        <v>549</v>
      </c>
      <c r="B595" s="10" t="s">
        <v>93</v>
      </c>
      <c r="C595" s="10" t="s">
        <v>93</v>
      </c>
      <c r="D595" s="10" t="s">
        <v>550</v>
      </c>
      <c r="E595" s="11"/>
      <c r="F595" s="12">
        <f>F596</f>
        <v>300000</v>
      </c>
      <c r="G595" s="12">
        <f t="shared" si="303"/>
        <v>0</v>
      </c>
      <c r="H595" s="12">
        <f t="shared" si="303"/>
        <v>0</v>
      </c>
      <c r="I595" s="12">
        <f t="shared" si="303"/>
        <v>0</v>
      </c>
      <c r="J595" s="12">
        <f t="shared" si="303"/>
        <v>300000</v>
      </c>
      <c r="K595" s="12">
        <f t="shared" si="303"/>
        <v>0</v>
      </c>
      <c r="L595" s="13"/>
    </row>
    <row r="596" spans="1:12" ht="25.5" x14ac:dyDescent="0.25">
      <c r="A596" s="16" t="s">
        <v>149</v>
      </c>
      <c r="B596" s="10" t="s">
        <v>93</v>
      </c>
      <c r="C596" s="10" t="s">
        <v>93</v>
      </c>
      <c r="D596" s="10" t="s">
        <v>551</v>
      </c>
      <c r="E596" s="11"/>
      <c r="F596" s="12">
        <f t="shared" ref="F596:K596" si="304">SUM(F597:F597)</f>
        <v>300000</v>
      </c>
      <c r="G596" s="12">
        <f t="shared" si="304"/>
        <v>0</v>
      </c>
      <c r="H596" s="12">
        <f t="shared" si="304"/>
        <v>0</v>
      </c>
      <c r="I596" s="12">
        <f t="shared" si="304"/>
        <v>0</v>
      </c>
      <c r="J596" s="12">
        <f t="shared" si="304"/>
        <v>300000</v>
      </c>
      <c r="K596" s="12">
        <f t="shared" si="304"/>
        <v>0</v>
      </c>
      <c r="L596" s="13"/>
    </row>
    <row r="597" spans="1:12" ht="38.25" x14ac:dyDescent="0.25">
      <c r="A597" s="15" t="s">
        <v>26</v>
      </c>
      <c r="B597" s="10" t="s">
        <v>93</v>
      </c>
      <c r="C597" s="10" t="s">
        <v>93</v>
      </c>
      <c r="D597" s="10" t="s">
        <v>551</v>
      </c>
      <c r="E597" s="11">
        <v>200</v>
      </c>
      <c r="F597" s="12">
        <f>'[1]9.ведомства'!G296+'[1]9.ведомства'!G823</f>
        <v>300000</v>
      </c>
      <c r="G597" s="12">
        <f>'[1]9.ведомства'!H296+'[1]9.ведомства'!H823</f>
        <v>0</v>
      </c>
      <c r="H597" s="12">
        <f>'[1]9.ведомства'!I296+'[1]9.ведомства'!I823</f>
        <v>0</v>
      </c>
      <c r="I597" s="12">
        <f>'[1]9.ведомства'!J296+'[1]9.ведомства'!J823</f>
        <v>0</v>
      </c>
      <c r="J597" s="12">
        <f>'[1]9.ведомства'!K296+'[1]9.ведомства'!K823</f>
        <v>300000</v>
      </c>
      <c r="K597" s="12">
        <f>'[1]9.ведомства'!L296+'[1]9.ведомства'!L823</f>
        <v>0</v>
      </c>
      <c r="L597" s="13"/>
    </row>
    <row r="598" spans="1:12" ht="25.5" x14ac:dyDescent="0.25">
      <c r="A598" s="15" t="s">
        <v>469</v>
      </c>
      <c r="B598" s="10" t="s">
        <v>93</v>
      </c>
      <c r="C598" s="10" t="s">
        <v>93</v>
      </c>
      <c r="D598" s="10" t="s">
        <v>470</v>
      </c>
      <c r="E598" s="11"/>
      <c r="F598" s="12">
        <f>F599</f>
        <v>7845485.4300000006</v>
      </c>
      <c r="G598" s="12">
        <f t="shared" ref="G598:K599" si="305">G599</f>
        <v>2122717</v>
      </c>
      <c r="H598" s="12">
        <f t="shared" si="305"/>
        <v>0</v>
      </c>
      <c r="I598" s="12">
        <f t="shared" si="305"/>
        <v>0</v>
      </c>
      <c r="J598" s="12">
        <f t="shared" si="305"/>
        <v>7845485.4300000006</v>
      </c>
      <c r="K598" s="12">
        <f t="shared" si="305"/>
        <v>2122717</v>
      </c>
      <c r="L598" s="13"/>
    </row>
    <row r="599" spans="1:12" ht="25.5" x14ac:dyDescent="0.25">
      <c r="A599" s="15" t="s">
        <v>552</v>
      </c>
      <c r="B599" s="10" t="s">
        <v>93</v>
      </c>
      <c r="C599" s="10" t="s">
        <v>93</v>
      </c>
      <c r="D599" s="10" t="s">
        <v>553</v>
      </c>
      <c r="E599" s="11"/>
      <c r="F599" s="12">
        <f>F600</f>
        <v>7845485.4300000006</v>
      </c>
      <c r="G599" s="12">
        <f t="shared" si="305"/>
        <v>2122717</v>
      </c>
      <c r="H599" s="12">
        <f t="shared" si="305"/>
        <v>0</v>
      </c>
      <c r="I599" s="12">
        <f t="shared" si="305"/>
        <v>0</v>
      </c>
      <c r="J599" s="12">
        <f t="shared" si="305"/>
        <v>7845485.4300000006</v>
      </c>
      <c r="K599" s="12">
        <f t="shared" si="305"/>
        <v>2122717</v>
      </c>
      <c r="L599" s="13"/>
    </row>
    <row r="600" spans="1:12" ht="38.25" x14ac:dyDescent="0.25">
      <c r="A600" s="15" t="s">
        <v>554</v>
      </c>
      <c r="B600" s="10" t="s">
        <v>93</v>
      </c>
      <c r="C600" s="10" t="s">
        <v>93</v>
      </c>
      <c r="D600" s="10" t="s">
        <v>555</v>
      </c>
      <c r="E600" s="11"/>
      <c r="F600" s="12">
        <f t="shared" ref="F600:K600" si="306">F601+F605+F609+F611+F607+F603</f>
        <v>7845485.4300000006</v>
      </c>
      <c r="G600" s="12">
        <f t="shared" si="306"/>
        <v>2122717</v>
      </c>
      <c r="H600" s="12">
        <f t="shared" si="306"/>
        <v>0</v>
      </c>
      <c r="I600" s="12">
        <f t="shared" si="306"/>
        <v>0</v>
      </c>
      <c r="J600" s="12">
        <f t="shared" si="306"/>
        <v>7845485.4300000006</v>
      </c>
      <c r="K600" s="12">
        <f t="shared" si="306"/>
        <v>2122717</v>
      </c>
      <c r="L600" s="13"/>
    </row>
    <row r="601" spans="1:12" ht="38.25" x14ac:dyDescent="0.25">
      <c r="A601" s="15" t="s">
        <v>556</v>
      </c>
      <c r="B601" s="10" t="s">
        <v>93</v>
      </c>
      <c r="C601" s="10" t="s">
        <v>93</v>
      </c>
      <c r="D601" s="10" t="s">
        <v>557</v>
      </c>
      <c r="E601" s="11"/>
      <c r="F601" s="12">
        <f t="shared" ref="F601:K601" si="307">F602</f>
        <v>2122717</v>
      </c>
      <c r="G601" s="12">
        <f t="shared" si="307"/>
        <v>2122717</v>
      </c>
      <c r="H601" s="12">
        <f t="shared" si="307"/>
        <v>0</v>
      </c>
      <c r="I601" s="12">
        <f t="shared" si="307"/>
        <v>0</v>
      </c>
      <c r="J601" s="12">
        <f t="shared" si="307"/>
        <v>2122717</v>
      </c>
      <c r="K601" s="12">
        <f t="shared" si="307"/>
        <v>2122717</v>
      </c>
      <c r="L601" s="13"/>
    </row>
    <row r="602" spans="1:12" ht="38.25" x14ac:dyDescent="0.25">
      <c r="A602" s="15" t="s">
        <v>108</v>
      </c>
      <c r="B602" s="10" t="s">
        <v>93</v>
      </c>
      <c r="C602" s="10" t="s">
        <v>93</v>
      </c>
      <c r="D602" s="10" t="s">
        <v>557</v>
      </c>
      <c r="E602" s="11">
        <v>600</v>
      </c>
      <c r="F602" s="12">
        <f>'[1]9.ведомства'!G631</f>
        <v>2122717</v>
      </c>
      <c r="G602" s="12">
        <f>'[1]9.ведомства'!H631</f>
        <v>2122717</v>
      </c>
      <c r="H602" s="12">
        <f>'[1]9.ведомства'!I631</f>
        <v>0</v>
      </c>
      <c r="I602" s="12">
        <f>'[1]9.ведомства'!J631</f>
        <v>0</v>
      </c>
      <c r="J602" s="12">
        <f>'[1]9.ведомства'!K631</f>
        <v>2122717</v>
      </c>
      <c r="K602" s="12">
        <f>'[1]9.ведомства'!L631</f>
        <v>2122717</v>
      </c>
      <c r="L602" s="13"/>
    </row>
    <row r="603" spans="1:12" ht="38.25" x14ac:dyDescent="0.25">
      <c r="A603" s="15" t="s">
        <v>558</v>
      </c>
      <c r="B603" s="10" t="s">
        <v>93</v>
      </c>
      <c r="C603" s="10" t="s">
        <v>93</v>
      </c>
      <c r="D603" s="10" t="s">
        <v>559</v>
      </c>
      <c r="E603" s="11"/>
      <c r="F603" s="12">
        <f t="shared" ref="F603:K603" si="308">F604</f>
        <v>713119.65</v>
      </c>
      <c r="G603" s="12">
        <f t="shared" si="308"/>
        <v>0</v>
      </c>
      <c r="H603" s="12">
        <f t="shared" si="308"/>
        <v>0</v>
      </c>
      <c r="I603" s="12">
        <f t="shared" si="308"/>
        <v>0</v>
      </c>
      <c r="J603" s="12">
        <f t="shared" si="308"/>
        <v>713119.65</v>
      </c>
      <c r="K603" s="12">
        <f t="shared" si="308"/>
        <v>0</v>
      </c>
      <c r="L603" s="13"/>
    </row>
    <row r="604" spans="1:12" ht="38.25" x14ac:dyDescent="0.25">
      <c r="A604" s="15" t="s">
        <v>108</v>
      </c>
      <c r="B604" s="10" t="s">
        <v>93</v>
      </c>
      <c r="C604" s="10" t="s">
        <v>93</v>
      </c>
      <c r="D604" s="10" t="s">
        <v>559</v>
      </c>
      <c r="E604" s="11">
        <v>600</v>
      </c>
      <c r="F604" s="12">
        <f>'[1]9.ведомства'!G633</f>
        <v>713119.65</v>
      </c>
      <c r="G604" s="12">
        <f>'[1]9.ведомства'!H633</f>
        <v>0</v>
      </c>
      <c r="H604" s="12">
        <f>'[1]9.ведомства'!I633</f>
        <v>0</v>
      </c>
      <c r="I604" s="12">
        <f>'[1]9.ведомства'!J633</f>
        <v>0</v>
      </c>
      <c r="J604" s="12">
        <f>'[1]9.ведомства'!K633</f>
        <v>713119.65</v>
      </c>
      <c r="K604" s="12">
        <f>'[1]9.ведомства'!L633</f>
        <v>0</v>
      </c>
      <c r="L604" s="13"/>
    </row>
    <row r="605" spans="1:12" ht="25.5" x14ac:dyDescent="0.25">
      <c r="A605" s="15" t="s">
        <v>560</v>
      </c>
      <c r="B605" s="10" t="s">
        <v>93</v>
      </c>
      <c r="C605" s="10" t="s">
        <v>93</v>
      </c>
      <c r="D605" s="10" t="s">
        <v>561</v>
      </c>
      <c r="E605" s="11"/>
      <c r="F605" s="12">
        <f t="shared" ref="F605:K605" si="309">F606</f>
        <v>3330000</v>
      </c>
      <c r="G605" s="12">
        <f t="shared" si="309"/>
        <v>0</v>
      </c>
      <c r="H605" s="12">
        <f t="shared" si="309"/>
        <v>0</v>
      </c>
      <c r="I605" s="12">
        <f t="shared" si="309"/>
        <v>0</v>
      </c>
      <c r="J605" s="12">
        <f t="shared" si="309"/>
        <v>3330000</v>
      </c>
      <c r="K605" s="12">
        <f t="shared" si="309"/>
        <v>0</v>
      </c>
      <c r="L605" s="13"/>
    </row>
    <row r="606" spans="1:12" ht="38.25" x14ac:dyDescent="0.25">
      <c r="A606" s="15" t="s">
        <v>108</v>
      </c>
      <c r="B606" s="10" t="s">
        <v>93</v>
      </c>
      <c r="C606" s="10" t="s">
        <v>93</v>
      </c>
      <c r="D606" s="10" t="s">
        <v>561</v>
      </c>
      <c r="E606" s="11">
        <v>600</v>
      </c>
      <c r="F606" s="12">
        <f>'[1]9.ведомства'!G635</f>
        <v>3330000</v>
      </c>
      <c r="G606" s="12">
        <f>'[1]9.ведомства'!H635</f>
        <v>0</v>
      </c>
      <c r="H606" s="12">
        <f>'[1]9.ведомства'!I635</f>
        <v>0</v>
      </c>
      <c r="I606" s="12">
        <f>'[1]9.ведомства'!J635</f>
        <v>0</v>
      </c>
      <c r="J606" s="12">
        <f>'[1]9.ведомства'!K635</f>
        <v>3330000</v>
      </c>
      <c r="K606" s="12">
        <f>'[1]9.ведомства'!L635</f>
        <v>0</v>
      </c>
      <c r="L606" s="13"/>
    </row>
    <row r="607" spans="1:12" ht="51" x14ac:dyDescent="0.25">
      <c r="A607" s="15" t="s">
        <v>562</v>
      </c>
      <c r="B607" s="10" t="s">
        <v>93</v>
      </c>
      <c r="C607" s="10" t="s">
        <v>93</v>
      </c>
      <c r="D607" s="10" t="s">
        <v>563</v>
      </c>
      <c r="E607" s="11"/>
      <c r="F607" s="12">
        <f t="shared" ref="F607:K607" si="310">SUM(F608:F608)</f>
        <v>20000</v>
      </c>
      <c r="G607" s="12">
        <f t="shared" si="310"/>
        <v>0</v>
      </c>
      <c r="H607" s="12">
        <f t="shared" si="310"/>
        <v>0</v>
      </c>
      <c r="I607" s="12">
        <f t="shared" si="310"/>
        <v>0</v>
      </c>
      <c r="J607" s="12">
        <f t="shared" si="310"/>
        <v>20000</v>
      </c>
      <c r="K607" s="12">
        <f t="shared" si="310"/>
        <v>0</v>
      </c>
      <c r="L607" s="13"/>
    </row>
    <row r="608" spans="1:12" ht="38.25" x14ac:dyDescent="0.25">
      <c r="A608" s="15" t="s">
        <v>108</v>
      </c>
      <c r="B608" s="10" t="s">
        <v>93</v>
      </c>
      <c r="C608" s="10" t="s">
        <v>93</v>
      </c>
      <c r="D608" s="10" t="s">
        <v>563</v>
      </c>
      <c r="E608" s="11">
        <v>600</v>
      </c>
      <c r="F608" s="12">
        <f>'[1]9.ведомства'!G639</f>
        <v>20000</v>
      </c>
      <c r="G608" s="12">
        <f>'[1]9.ведомства'!H639</f>
        <v>0</v>
      </c>
      <c r="H608" s="12">
        <f>'[1]9.ведомства'!I639</f>
        <v>0</v>
      </c>
      <c r="I608" s="12">
        <f>'[1]9.ведомства'!J639</f>
        <v>0</v>
      </c>
      <c r="J608" s="12">
        <f>'[1]9.ведомства'!K639</f>
        <v>20000</v>
      </c>
      <c r="K608" s="12">
        <f>'[1]9.ведомства'!L639</f>
        <v>0</v>
      </c>
      <c r="L608" s="13"/>
    </row>
    <row r="609" spans="1:12" ht="25.5" x14ac:dyDescent="0.25">
      <c r="A609" s="15" t="s">
        <v>564</v>
      </c>
      <c r="B609" s="10" t="s">
        <v>93</v>
      </c>
      <c r="C609" s="10" t="s">
        <v>93</v>
      </c>
      <c r="D609" s="10" t="s">
        <v>565</v>
      </c>
      <c r="E609" s="11"/>
      <c r="F609" s="12">
        <f t="shared" ref="F609:K609" si="311">F610</f>
        <v>450000</v>
      </c>
      <c r="G609" s="12">
        <f t="shared" si="311"/>
        <v>0</v>
      </c>
      <c r="H609" s="12">
        <f t="shared" si="311"/>
        <v>0</v>
      </c>
      <c r="I609" s="12">
        <f t="shared" si="311"/>
        <v>0</v>
      </c>
      <c r="J609" s="12">
        <f t="shared" si="311"/>
        <v>450000</v>
      </c>
      <c r="K609" s="12">
        <f t="shared" si="311"/>
        <v>0</v>
      </c>
      <c r="L609" s="13"/>
    </row>
    <row r="610" spans="1:12" ht="38.25" x14ac:dyDescent="0.25">
      <c r="A610" s="15" t="s">
        <v>108</v>
      </c>
      <c r="B610" s="10" t="s">
        <v>93</v>
      </c>
      <c r="C610" s="10" t="s">
        <v>93</v>
      </c>
      <c r="D610" s="10" t="s">
        <v>565</v>
      </c>
      <c r="E610" s="11">
        <v>600</v>
      </c>
      <c r="F610" s="12">
        <f>'[1]9.ведомства'!G641</f>
        <v>450000</v>
      </c>
      <c r="G610" s="12">
        <f>'[1]9.ведомства'!H641</f>
        <v>0</v>
      </c>
      <c r="H610" s="12">
        <f>'[1]9.ведомства'!I641</f>
        <v>0</v>
      </c>
      <c r="I610" s="12">
        <f>'[1]9.ведомства'!J641</f>
        <v>0</v>
      </c>
      <c r="J610" s="12">
        <f>'[1]9.ведомства'!K641</f>
        <v>450000</v>
      </c>
      <c r="K610" s="12">
        <f>'[1]9.ведомства'!L641</f>
        <v>0</v>
      </c>
      <c r="L610" s="13"/>
    </row>
    <row r="611" spans="1:12" ht="51" x14ac:dyDescent="0.25">
      <c r="A611" s="15" t="s">
        <v>566</v>
      </c>
      <c r="B611" s="10" t="s">
        <v>93</v>
      </c>
      <c r="C611" s="10" t="s">
        <v>93</v>
      </c>
      <c r="D611" s="10" t="s">
        <v>567</v>
      </c>
      <c r="E611" s="11"/>
      <c r="F611" s="12">
        <f t="shared" ref="F611:K611" si="312">F612</f>
        <v>1209648.78</v>
      </c>
      <c r="G611" s="12">
        <f t="shared" si="312"/>
        <v>0</v>
      </c>
      <c r="H611" s="12">
        <f t="shared" si="312"/>
        <v>0</v>
      </c>
      <c r="I611" s="12">
        <f t="shared" si="312"/>
        <v>0</v>
      </c>
      <c r="J611" s="12">
        <f t="shared" si="312"/>
        <v>1209648.78</v>
      </c>
      <c r="K611" s="12">
        <f t="shared" si="312"/>
        <v>0</v>
      </c>
      <c r="L611" s="13"/>
    </row>
    <row r="612" spans="1:12" ht="38.25" x14ac:dyDescent="0.25">
      <c r="A612" s="15" t="s">
        <v>108</v>
      </c>
      <c r="B612" s="10" t="s">
        <v>93</v>
      </c>
      <c r="C612" s="10" t="s">
        <v>93</v>
      </c>
      <c r="D612" s="10" t="s">
        <v>567</v>
      </c>
      <c r="E612" s="11">
        <v>600</v>
      </c>
      <c r="F612" s="12">
        <f>'[1]9.ведомства'!G643</f>
        <v>1209648.78</v>
      </c>
      <c r="G612" s="12">
        <f>'[1]9.ведомства'!H643</f>
        <v>0</v>
      </c>
      <c r="H612" s="12">
        <f>'[1]9.ведомства'!I643</f>
        <v>0</v>
      </c>
      <c r="I612" s="12">
        <f>'[1]9.ведомства'!J643</f>
        <v>0</v>
      </c>
      <c r="J612" s="12">
        <f>'[1]9.ведомства'!K643</f>
        <v>1209648.78</v>
      </c>
      <c r="K612" s="12">
        <f>'[1]9.ведомства'!L643</f>
        <v>0</v>
      </c>
      <c r="L612" s="13"/>
    </row>
    <row r="613" spans="1:12" x14ac:dyDescent="0.25">
      <c r="A613" s="14" t="s">
        <v>17</v>
      </c>
      <c r="B613" s="10" t="s">
        <v>93</v>
      </c>
      <c r="C613" s="10" t="s">
        <v>93</v>
      </c>
      <c r="D613" s="10" t="s">
        <v>18</v>
      </c>
      <c r="E613" s="10"/>
      <c r="F613" s="44">
        <f t="shared" ref="F613:G613" si="313">F614</f>
        <v>2660140.16</v>
      </c>
      <c r="G613" s="44">
        <f t="shared" si="313"/>
        <v>0</v>
      </c>
      <c r="H613" s="44">
        <f>H614</f>
        <v>0</v>
      </c>
      <c r="I613" s="44">
        <f t="shared" ref="I613:K613" si="314">I614</f>
        <v>0</v>
      </c>
      <c r="J613" s="44">
        <f t="shared" si="314"/>
        <v>2660140.16</v>
      </c>
      <c r="K613" s="44">
        <f t="shared" si="314"/>
        <v>0</v>
      </c>
      <c r="L613" s="13"/>
    </row>
    <row r="614" spans="1:12" ht="38.25" x14ac:dyDescent="0.25">
      <c r="A614" s="16" t="s">
        <v>162</v>
      </c>
      <c r="B614" s="10" t="s">
        <v>93</v>
      </c>
      <c r="C614" s="10" t="s">
        <v>93</v>
      </c>
      <c r="D614" s="10" t="s">
        <v>163</v>
      </c>
      <c r="E614" s="11"/>
      <c r="F614" s="12">
        <f t="shared" ref="F614:G614" si="315">F615+F617+F619</f>
        <v>2660140.16</v>
      </c>
      <c r="G614" s="12">
        <f t="shared" si="315"/>
        <v>0</v>
      </c>
      <c r="H614" s="12">
        <f>H615+H617+H619</f>
        <v>0</v>
      </c>
      <c r="I614" s="12">
        <f t="shared" ref="I614:K614" si="316">I615+I617+I619</f>
        <v>0</v>
      </c>
      <c r="J614" s="12">
        <f t="shared" si="316"/>
        <v>2660140.16</v>
      </c>
      <c r="K614" s="12">
        <f t="shared" si="316"/>
        <v>0</v>
      </c>
      <c r="L614" s="13"/>
    </row>
    <row r="615" spans="1:12" ht="38.25" x14ac:dyDescent="0.25">
      <c r="A615" s="25" t="s">
        <v>166</v>
      </c>
      <c r="B615" s="10" t="s">
        <v>93</v>
      </c>
      <c r="C615" s="10" t="s">
        <v>93</v>
      </c>
      <c r="D615" s="10" t="s">
        <v>167</v>
      </c>
      <c r="E615" s="11"/>
      <c r="F615" s="44">
        <f t="shared" ref="F615:K615" si="317">F616</f>
        <v>2512640</v>
      </c>
      <c r="G615" s="44">
        <f t="shared" si="317"/>
        <v>0</v>
      </c>
      <c r="H615" s="44">
        <f t="shared" si="317"/>
        <v>0</v>
      </c>
      <c r="I615" s="44">
        <f t="shared" si="317"/>
        <v>0</v>
      </c>
      <c r="J615" s="44">
        <f t="shared" si="317"/>
        <v>2512640</v>
      </c>
      <c r="K615" s="44">
        <f t="shared" si="317"/>
        <v>0</v>
      </c>
      <c r="L615" s="13"/>
    </row>
    <row r="616" spans="1:12" ht="38.25" x14ac:dyDescent="0.25">
      <c r="A616" s="15" t="s">
        <v>108</v>
      </c>
      <c r="B616" s="10" t="s">
        <v>93</v>
      </c>
      <c r="C616" s="10" t="s">
        <v>93</v>
      </c>
      <c r="D616" s="10" t="s">
        <v>167</v>
      </c>
      <c r="E616" s="11">
        <v>600</v>
      </c>
      <c r="F616" s="44">
        <f>'[1]9.ведомства'!G827</f>
        <v>2512640</v>
      </c>
      <c r="G616" s="44">
        <f>'[1]9.ведомства'!H827</f>
        <v>0</v>
      </c>
      <c r="H616" s="44">
        <f>'[1]9.ведомства'!I827</f>
        <v>0</v>
      </c>
      <c r="I616" s="44">
        <f>'[1]9.ведомства'!J827</f>
        <v>0</v>
      </c>
      <c r="J616" s="44">
        <f>'[1]9.ведомства'!K827</f>
        <v>2512640</v>
      </c>
      <c r="K616" s="44">
        <f>'[1]9.ведомства'!L827</f>
        <v>0</v>
      </c>
      <c r="L616" s="13"/>
    </row>
    <row r="617" spans="1:12" ht="38.25" x14ac:dyDescent="0.25">
      <c r="A617" s="25" t="s">
        <v>170</v>
      </c>
      <c r="B617" s="10" t="s">
        <v>93</v>
      </c>
      <c r="C617" s="10" t="s">
        <v>93</v>
      </c>
      <c r="D617" s="10" t="s">
        <v>171</v>
      </c>
      <c r="E617" s="11"/>
      <c r="F617" s="44">
        <f>F618</f>
        <v>93740</v>
      </c>
      <c r="G617" s="44">
        <f t="shared" ref="G617:K617" si="318">G618</f>
        <v>0</v>
      </c>
      <c r="H617" s="44">
        <f t="shared" si="318"/>
        <v>0</v>
      </c>
      <c r="I617" s="44">
        <f t="shared" si="318"/>
        <v>0</v>
      </c>
      <c r="J617" s="44">
        <f t="shared" si="318"/>
        <v>93740</v>
      </c>
      <c r="K617" s="44">
        <f t="shared" si="318"/>
        <v>0</v>
      </c>
      <c r="L617" s="13"/>
    </row>
    <row r="618" spans="1:12" ht="38.25" x14ac:dyDescent="0.25">
      <c r="A618" s="15" t="s">
        <v>108</v>
      </c>
      <c r="B618" s="10" t="s">
        <v>93</v>
      </c>
      <c r="C618" s="10" t="s">
        <v>93</v>
      </c>
      <c r="D618" s="10" t="s">
        <v>171</v>
      </c>
      <c r="E618" s="11">
        <v>600</v>
      </c>
      <c r="F618" s="44">
        <f>'[1]9.ведомства'!G829</f>
        <v>93740</v>
      </c>
      <c r="G618" s="44">
        <f>'[1]9.ведомства'!H829</f>
        <v>0</v>
      </c>
      <c r="H618" s="44">
        <f>'[1]9.ведомства'!I829</f>
        <v>0</v>
      </c>
      <c r="I618" s="44">
        <f>'[1]9.ведомства'!J829</f>
        <v>0</v>
      </c>
      <c r="J618" s="44">
        <f>'[1]9.ведомства'!K829</f>
        <v>93740</v>
      </c>
      <c r="K618" s="44">
        <f>'[1]9.ведомства'!L829</f>
        <v>0</v>
      </c>
      <c r="L618" s="13"/>
    </row>
    <row r="619" spans="1:12" ht="38.25" x14ac:dyDescent="0.25">
      <c r="A619" s="25" t="s">
        <v>172</v>
      </c>
      <c r="B619" s="10" t="s">
        <v>93</v>
      </c>
      <c r="C619" s="10" t="s">
        <v>93</v>
      </c>
      <c r="D619" s="10" t="s">
        <v>173</v>
      </c>
      <c r="E619" s="11"/>
      <c r="F619" s="44">
        <f>F620</f>
        <v>53760.160000000003</v>
      </c>
      <c r="G619" s="44">
        <f t="shared" ref="G619:K619" si="319">G620</f>
        <v>0</v>
      </c>
      <c r="H619" s="44">
        <f t="shared" si="319"/>
        <v>0</v>
      </c>
      <c r="I619" s="44">
        <f t="shared" si="319"/>
        <v>0</v>
      </c>
      <c r="J619" s="44">
        <f t="shared" si="319"/>
        <v>53760.160000000003</v>
      </c>
      <c r="K619" s="44">
        <f t="shared" si="319"/>
        <v>0</v>
      </c>
      <c r="L619" s="13"/>
    </row>
    <row r="620" spans="1:12" ht="38.25" x14ac:dyDescent="0.25">
      <c r="A620" s="15" t="s">
        <v>108</v>
      </c>
      <c r="B620" s="10" t="s">
        <v>93</v>
      </c>
      <c r="C620" s="10" t="s">
        <v>93</v>
      </c>
      <c r="D620" s="10" t="s">
        <v>173</v>
      </c>
      <c r="E620" s="11">
        <v>600</v>
      </c>
      <c r="F620" s="44">
        <f>'[1]9.ведомства'!G831</f>
        <v>53760.160000000003</v>
      </c>
      <c r="G620" s="44">
        <f>'[1]9.ведомства'!H831</f>
        <v>0</v>
      </c>
      <c r="H620" s="44">
        <f>'[1]9.ведомства'!I831</f>
        <v>0</v>
      </c>
      <c r="I620" s="44">
        <f>'[1]9.ведомства'!J831</f>
        <v>0</v>
      </c>
      <c r="J620" s="44">
        <f>'[1]9.ведомства'!K831</f>
        <v>53760.160000000003</v>
      </c>
      <c r="K620" s="44">
        <f>'[1]9.ведомства'!L831</f>
        <v>0</v>
      </c>
      <c r="L620" s="13"/>
    </row>
    <row r="621" spans="1:12" x14ac:dyDescent="0.25">
      <c r="A621" s="15" t="s">
        <v>568</v>
      </c>
      <c r="B621" s="10" t="s">
        <v>93</v>
      </c>
      <c r="C621" s="10" t="s">
        <v>187</v>
      </c>
      <c r="D621" s="10"/>
      <c r="E621" s="11"/>
      <c r="F621" s="12">
        <f t="shared" ref="F621:K621" si="320">F622+F682</f>
        <v>92641032.780000001</v>
      </c>
      <c r="G621" s="12">
        <f t="shared" si="320"/>
        <v>0</v>
      </c>
      <c r="H621" s="12">
        <f t="shared" si="320"/>
        <v>323000</v>
      </c>
      <c r="I621" s="12">
        <f t="shared" si="320"/>
        <v>0</v>
      </c>
      <c r="J621" s="12">
        <f t="shared" si="320"/>
        <v>92964032.780000001</v>
      </c>
      <c r="K621" s="12">
        <f t="shared" si="320"/>
        <v>0</v>
      </c>
      <c r="L621" s="13"/>
    </row>
    <row r="622" spans="1:12" ht="25.5" x14ac:dyDescent="0.25">
      <c r="A622" s="15" t="s">
        <v>569</v>
      </c>
      <c r="B622" s="10" t="s">
        <v>93</v>
      </c>
      <c r="C622" s="10" t="s">
        <v>187</v>
      </c>
      <c r="D622" s="10" t="s">
        <v>470</v>
      </c>
      <c r="E622" s="11"/>
      <c r="F622" s="12">
        <f t="shared" ref="F622:K622" si="321">F623+F670</f>
        <v>92488032.780000001</v>
      </c>
      <c r="G622" s="12">
        <f t="shared" si="321"/>
        <v>0</v>
      </c>
      <c r="H622" s="12">
        <f t="shared" si="321"/>
        <v>248000</v>
      </c>
      <c r="I622" s="12">
        <f t="shared" si="321"/>
        <v>0</v>
      </c>
      <c r="J622" s="12">
        <f t="shared" si="321"/>
        <v>92736032.780000001</v>
      </c>
      <c r="K622" s="12">
        <f t="shared" si="321"/>
        <v>0</v>
      </c>
      <c r="L622" s="13"/>
    </row>
    <row r="623" spans="1:12" ht="38.25" x14ac:dyDescent="0.25">
      <c r="A623" s="15" t="s">
        <v>471</v>
      </c>
      <c r="B623" s="10" t="s">
        <v>93</v>
      </c>
      <c r="C623" s="10" t="s">
        <v>187</v>
      </c>
      <c r="D623" s="10" t="s">
        <v>472</v>
      </c>
      <c r="E623" s="11"/>
      <c r="F623" s="12">
        <f t="shared" ref="F623:K623" si="322">F624+F635+F648+F659</f>
        <v>82451032.780000001</v>
      </c>
      <c r="G623" s="12">
        <f t="shared" si="322"/>
        <v>0</v>
      </c>
      <c r="H623" s="12">
        <f t="shared" si="322"/>
        <v>217000</v>
      </c>
      <c r="I623" s="12">
        <f t="shared" si="322"/>
        <v>0</v>
      </c>
      <c r="J623" s="12">
        <f t="shared" si="322"/>
        <v>82668032.780000001</v>
      </c>
      <c r="K623" s="12">
        <f t="shared" si="322"/>
        <v>0</v>
      </c>
      <c r="L623" s="13"/>
    </row>
    <row r="624" spans="1:12" ht="51" x14ac:dyDescent="0.25">
      <c r="A624" s="15" t="s">
        <v>484</v>
      </c>
      <c r="B624" s="10" t="s">
        <v>93</v>
      </c>
      <c r="C624" s="10" t="s">
        <v>187</v>
      </c>
      <c r="D624" s="10" t="s">
        <v>485</v>
      </c>
      <c r="E624" s="11"/>
      <c r="F624" s="12">
        <f>F625+F629+F631+F633+F627</f>
        <v>3790000</v>
      </c>
      <c r="G624" s="12">
        <f t="shared" ref="G624:K624" si="323">G625+G629+G631+G633+G627</f>
        <v>0</v>
      </c>
      <c r="H624" s="12">
        <f t="shared" si="323"/>
        <v>0</v>
      </c>
      <c r="I624" s="12">
        <f t="shared" si="323"/>
        <v>0</v>
      </c>
      <c r="J624" s="12">
        <f t="shared" si="323"/>
        <v>3790000</v>
      </c>
      <c r="K624" s="12">
        <f t="shared" si="323"/>
        <v>0</v>
      </c>
      <c r="L624" s="13"/>
    </row>
    <row r="625" spans="1:12" ht="51" x14ac:dyDescent="0.25">
      <c r="A625" s="15" t="s">
        <v>570</v>
      </c>
      <c r="B625" s="10" t="s">
        <v>93</v>
      </c>
      <c r="C625" s="10" t="s">
        <v>187</v>
      </c>
      <c r="D625" s="10" t="s">
        <v>571</v>
      </c>
      <c r="E625" s="11"/>
      <c r="F625" s="12">
        <f t="shared" ref="F625:K625" si="324">F626</f>
        <v>290000</v>
      </c>
      <c r="G625" s="12">
        <f t="shared" si="324"/>
        <v>0</v>
      </c>
      <c r="H625" s="12">
        <f t="shared" si="324"/>
        <v>0</v>
      </c>
      <c r="I625" s="12">
        <f t="shared" si="324"/>
        <v>0</v>
      </c>
      <c r="J625" s="12">
        <f t="shared" si="324"/>
        <v>290000</v>
      </c>
      <c r="K625" s="12">
        <f t="shared" si="324"/>
        <v>0</v>
      </c>
      <c r="L625" s="13"/>
    </row>
    <row r="626" spans="1:12" ht="38.25" x14ac:dyDescent="0.25">
      <c r="A626" s="15" t="s">
        <v>108</v>
      </c>
      <c r="B626" s="10" t="s">
        <v>93</v>
      </c>
      <c r="C626" s="10" t="s">
        <v>187</v>
      </c>
      <c r="D626" s="10" t="s">
        <v>571</v>
      </c>
      <c r="E626" s="10" t="s">
        <v>291</v>
      </c>
      <c r="F626" s="12">
        <f>'[1]9.ведомства'!G651</f>
        <v>290000</v>
      </c>
      <c r="G626" s="12">
        <f>'[1]9.ведомства'!H651</f>
        <v>0</v>
      </c>
      <c r="H626" s="12">
        <f>'[1]9.ведомства'!I651</f>
        <v>0</v>
      </c>
      <c r="I626" s="12">
        <f>'[1]9.ведомства'!J651</f>
        <v>0</v>
      </c>
      <c r="J626" s="12">
        <f>'[1]9.ведомства'!K651</f>
        <v>290000</v>
      </c>
      <c r="K626" s="12">
        <f>'[1]9.ведомства'!L651</f>
        <v>0</v>
      </c>
      <c r="L626" s="13"/>
    </row>
    <row r="627" spans="1:12" ht="38.25" x14ac:dyDescent="0.25">
      <c r="A627" s="15" t="s">
        <v>572</v>
      </c>
      <c r="B627" s="10" t="s">
        <v>93</v>
      </c>
      <c r="C627" s="10" t="s">
        <v>187</v>
      </c>
      <c r="D627" s="10" t="s">
        <v>573</v>
      </c>
      <c r="E627" s="10"/>
      <c r="F627" s="12">
        <f t="shared" ref="F627:K627" si="325">F628</f>
        <v>24300</v>
      </c>
      <c r="G627" s="12">
        <f t="shared" si="325"/>
        <v>0</v>
      </c>
      <c r="H627" s="12">
        <f t="shared" si="325"/>
        <v>0</v>
      </c>
      <c r="I627" s="12">
        <f t="shared" si="325"/>
        <v>0</v>
      </c>
      <c r="J627" s="12">
        <f t="shared" si="325"/>
        <v>24300</v>
      </c>
      <c r="K627" s="12">
        <f t="shared" si="325"/>
        <v>0</v>
      </c>
      <c r="L627" s="13"/>
    </row>
    <row r="628" spans="1:12" ht="38.25" x14ac:dyDescent="0.25">
      <c r="A628" s="15" t="s">
        <v>26</v>
      </c>
      <c r="B628" s="10" t="s">
        <v>93</v>
      </c>
      <c r="C628" s="10" t="s">
        <v>187</v>
      </c>
      <c r="D628" s="10" t="s">
        <v>573</v>
      </c>
      <c r="E628" s="10" t="s">
        <v>27</v>
      </c>
      <c r="F628" s="12">
        <f>'[1]9.ведомства'!G653</f>
        <v>24300</v>
      </c>
      <c r="G628" s="12">
        <f>'[1]9.ведомства'!H653</f>
        <v>0</v>
      </c>
      <c r="H628" s="12">
        <f>'[1]9.ведомства'!I653</f>
        <v>0</v>
      </c>
      <c r="I628" s="12">
        <f>'[1]9.ведомства'!J653</f>
        <v>0</v>
      </c>
      <c r="J628" s="12">
        <f>'[1]9.ведомства'!K653</f>
        <v>24300</v>
      </c>
      <c r="K628" s="12">
        <f>'[1]9.ведомства'!L653</f>
        <v>0</v>
      </c>
      <c r="L628" s="13"/>
    </row>
    <row r="629" spans="1:12" x14ac:dyDescent="0.25">
      <c r="A629" s="15" t="s">
        <v>574</v>
      </c>
      <c r="B629" s="10" t="s">
        <v>93</v>
      </c>
      <c r="C629" s="10" t="s">
        <v>187</v>
      </c>
      <c r="D629" s="10" t="s">
        <v>575</v>
      </c>
      <c r="E629" s="11"/>
      <c r="F629" s="12">
        <f t="shared" ref="F629:K629" si="326">F630</f>
        <v>2534000</v>
      </c>
      <c r="G629" s="12">
        <f t="shared" si="326"/>
        <v>0</v>
      </c>
      <c r="H629" s="12">
        <f t="shared" si="326"/>
        <v>0</v>
      </c>
      <c r="I629" s="12">
        <f t="shared" si="326"/>
        <v>0</v>
      </c>
      <c r="J629" s="12">
        <f t="shared" si="326"/>
        <v>2534000</v>
      </c>
      <c r="K629" s="12">
        <f t="shared" si="326"/>
        <v>0</v>
      </c>
      <c r="L629" s="13"/>
    </row>
    <row r="630" spans="1:12" ht="38.25" x14ac:dyDescent="0.25">
      <c r="A630" s="15" t="s">
        <v>108</v>
      </c>
      <c r="B630" s="10" t="s">
        <v>93</v>
      </c>
      <c r="C630" s="10" t="s">
        <v>187</v>
      </c>
      <c r="D630" s="10" t="s">
        <v>575</v>
      </c>
      <c r="E630" s="10" t="s">
        <v>291</v>
      </c>
      <c r="F630" s="12">
        <f>'[1]9.ведомства'!G655</f>
        <v>2534000</v>
      </c>
      <c r="G630" s="12">
        <f>'[1]9.ведомства'!H655</f>
        <v>0</v>
      </c>
      <c r="H630" s="12">
        <f>'[1]9.ведомства'!I655</f>
        <v>0</v>
      </c>
      <c r="I630" s="12">
        <f>'[1]9.ведомства'!J655</f>
        <v>0</v>
      </c>
      <c r="J630" s="12">
        <f>'[1]9.ведомства'!K655</f>
        <v>2534000</v>
      </c>
      <c r="K630" s="12">
        <f>'[1]9.ведомства'!L655</f>
        <v>0</v>
      </c>
      <c r="L630" s="13"/>
    </row>
    <row r="631" spans="1:12" ht="38.25" x14ac:dyDescent="0.25">
      <c r="A631" s="15" t="s">
        <v>576</v>
      </c>
      <c r="B631" s="10" t="s">
        <v>93</v>
      </c>
      <c r="C631" s="10" t="s">
        <v>187</v>
      </c>
      <c r="D631" s="10" t="s">
        <v>577</v>
      </c>
      <c r="E631" s="11"/>
      <c r="F631" s="12">
        <f t="shared" ref="F631:K631" si="327">F632</f>
        <v>866000</v>
      </c>
      <c r="G631" s="12">
        <f t="shared" si="327"/>
        <v>0</v>
      </c>
      <c r="H631" s="12">
        <f t="shared" si="327"/>
        <v>0</v>
      </c>
      <c r="I631" s="12">
        <f t="shared" si="327"/>
        <v>0</v>
      </c>
      <c r="J631" s="12">
        <f t="shared" si="327"/>
        <v>866000</v>
      </c>
      <c r="K631" s="12">
        <f t="shared" si="327"/>
        <v>0</v>
      </c>
      <c r="L631" s="13"/>
    </row>
    <row r="632" spans="1:12" ht="38.25" x14ac:dyDescent="0.25">
      <c r="A632" s="15" t="s">
        <v>108</v>
      </c>
      <c r="B632" s="10" t="s">
        <v>93</v>
      </c>
      <c r="C632" s="10" t="s">
        <v>187</v>
      </c>
      <c r="D632" s="10" t="s">
        <v>577</v>
      </c>
      <c r="E632" s="10" t="s">
        <v>291</v>
      </c>
      <c r="F632" s="12">
        <f>'[1]9.ведомства'!G657</f>
        <v>866000</v>
      </c>
      <c r="G632" s="12">
        <f>'[1]9.ведомства'!H657</f>
        <v>0</v>
      </c>
      <c r="H632" s="12">
        <f>'[1]9.ведомства'!I657</f>
        <v>0</v>
      </c>
      <c r="I632" s="12">
        <f>'[1]9.ведомства'!J657</f>
        <v>0</v>
      </c>
      <c r="J632" s="12">
        <f>'[1]9.ведомства'!K657</f>
        <v>866000</v>
      </c>
      <c r="K632" s="12">
        <f>'[1]9.ведомства'!L657</f>
        <v>0</v>
      </c>
      <c r="L632" s="13"/>
    </row>
    <row r="633" spans="1:12" ht="38.25" x14ac:dyDescent="0.25">
      <c r="A633" s="15" t="s">
        <v>578</v>
      </c>
      <c r="B633" s="10" t="s">
        <v>93</v>
      </c>
      <c r="C633" s="10" t="s">
        <v>187</v>
      </c>
      <c r="D633" s="10" t="s">
        <v>579</v>
      </c>
      <c r="E633" s="11"/>
      <c r="F633" s="12">
        <f t="shared" ref="F633:K633" si="328">F634</f>
        <v>75700</v>
      </c>
      <c r="G633" s="12">
        <f t="shared" si="328"/>
        <v>0</v>
      </c>
      <c r="H633" s="12">
        <f t="shared" si="328"/>
        <v>0</v>
      </c>
      <c r="I633" s="12">
        <f t="shared" si="328"/>
        <v>0</v>
      </c>
      <c r="J633" s="12">
        <f t="shared" si="328"/>
        <v>75700</v>
      </c>
      <c r="K633" s="12">
        <f t="shared" si="328"/>
        <v>0</v>
      </c>
      <c r="L633" s="13"/>
    </row>
    <row r="634" spans="1:12" ht="38.25" x14ac:dyDescent="0.25">
      <c r="A634" s="15" t="s">
        <v>26</v>
      </c>
      <c r="B634" s="10" t="s">
        <v>93</v>
      </c>
      <c r="C634" s="10" t="s">
        <v>187</v>
      </c>
      <c r="D634" s="10" t="s">
        <v>579</v>
      </c>
      <c r="E634" s="10" t="s">
        <v>27</v>
      </c>
      <c r="F634" s="12">
        <f>'[1]9.ведомства'!G659</f>
        <v>75700</v>
      </c>
      <c r="G634" s="12">
        <f>'[1]9.ведомства'!H659</f>
        <v>0</v>
      </c>
      <c r="H634" s="12">
        <f>'[1]9.ведомства'!I659</f>
        <v>0</v>
      </c>
      <c r="I634" s="12">
        <f>'[1]9.ведомства'!J659</f>
        <v>0</v>
      </c>
      <c r="J634" s="12">
        <f>'[1]9.ведомства'!K659</f>
        <v>75700</v>
      </c>
      <c r="K634" s="12">
        <f>'[1]9.ведомства'!L659</f>
        <v>0</v>
      </c>
      <c r="L634" s="13"/>
    </row>
    <row r="635" spans="1:12" ht="38.25" x14ac:dyDescent="0.25">
      <c r="A635" s="21" t="s">
        <v>580</v>
      </c>
      <c r="B635" s="23" t="s">
        <v>93</v>
      </c>
      <c r="C635" s="23" t="s">
        <v>187</v>
      </c>
      <c r="D635" s="33" t="s">
        <v>581</v>
      </c>
      <c r="E635" s="10"/>
      <c r="F635" s="12">
        <f>F636+F638+F640+F642+F644+F646</f>
        <v>42225988.600000001</v>
      </c>
      <c r="G635" s="12">
        <f t="shared" ref="G635:K635" si="329">G636+G638+G640+G642+G644+G646</f>
        <v>0</v>
      </c>
      <c r="H635" s="12">
        <f t="shared" si="329"/>
        <v>32000</v>
      </c>
      <c r="I635" s="12">
        <f t="shared" si="329"/>
        <v>0</v>
      </c>
      <c r="J635" s="12">
        <f t="shared" si="329"/>
        <v>42257988.600000001</v>
      </c>
      <c r="K635" s="12">
        <f t="shared" si="329"/>
        <v>0</v>
      </c>
      <c r="L635" s="13"/>
    </row>
    <row r="636" spans="1:12" ht="63.75" x14ac:dyDescent="0.25">
      <c r="A636" s="15" t="s">
        <v>28</v>
      </c>
      <c r="B636" s="10" t="s">
        <v>93</v>
      </c>
      <c r="C636" s="10" t="s">
        <v>187</v>
      </c>
      <c r="D636" s="10" t="s">
        <v>582</v>
      </c>
      <c r="E636" s="11"/>
      <c r="F636" s="12">
        <f>F637</f>
        <v>717000</v>
      </c>
      <c r="G636" s="12">
        <f t="shared" ref="G636:K636" si="330">G637</f>
        <v>0</v>
      </c>
      <c r="H636" s="12">
        <f t="shared" si="330"/>
        <v>32000</v>
      </c>
      <c r="I636" s="12">
        <f t="shared" si="330"/>
        <v>0</v>
      </c>
      <c r="J636" s="12">
        <f t="shared" si="330"/>
        <v>749000</v>
      </c>
      <c r="K636" s="12">
        <f t="shared" si="330"/>
        <v>0</v>
      </c>
      <c r="L636" s="13"/>
    </row>
    <row r="637" spans="1:12" ht="38.25" x14ac:dyDescent="0.25">
      <c r="A637" s="15" t="s">
        <v>108</v>
      </c>
      <c r="B637" s="10" t="s">
        <v>93</v>
      </c>
      <c r="C637" s="10" t="s">
        <v>187</v>
      </c>
      <c r="D637" s="10" t="s">
        <v>582</v>
      </c>
      <c r="E637" s="11">
        <v>600</v>
      </c>
      <c r="F637" s="12">
        <f>'[1]9.ведомства'!G664</f>
        <v>717000</v>
      </c>
      <c r="G637" s="12">
        <f>'[1]9.ведомства'!H664</f>
        <v>0</v>
      </c>
      <c r="H637" s="12">
        <f>'[1]9.ведомства'!I664</f>
        <v>32000</v>
      </c>
      <c r="I637" s="12">
        <f>'[1]9.ведомства'!J664</f>
        <v>0</v>
      </c>
      <c r="J637" s="12">
        <f>'[1]9.ведомства'!K664</f>
        <v>749000</v>
      </c>
      <c r="K637" s="12">
        <f>'[1]9.ведомства'!L664</f>
        <v>0</v>
      </c>
      <c r="L637" s="13"/>
    </row>
    <row r="638" spans="1:12" ht="38.25" x14ac:dyDescent="0.25">
      <c r="A638" s="25" t="s">
        <v>166</v>
      </c>
      <c r="B638" s="10" t="s">
        <v>93</v>
      </c>
      <c r="C638" s="10" t="s">
        <v>187</v>
      </c>
      <c r="D638" s="10" t="s">
        <v>583</v>
      </c>
      <c r="E638" s="11"/>
      <c r="F638" s="12">
        <f>F639</f>
        <v>37805844.439999998</v>
      </c>
      <c r="G638" s="12">
        <f t="shared" ref="G638:K638" si="331">G639</f>
        <v>0</v>
      </c>
      <c r="H638" s="12">
        <f t="shared" si="331"/>
        <v>0</v>
      </c>
      <c r="I638" s="12">
        <f t="shared" si="331"/>
        <v>0</v>
      </c>
      <c r="J638" s="12">
        <f t="shared" si="331"/>
        <v>37805844.439999998</v>
      </c>
      <c r="K638" s="12">
        <f t="shared" si="331"/>
        <v>0</v>
      </c>
      <c r="L638" s="13"/>
    </row>
    <row r="639" spans="1:12" ht="38.25" x14ac:dyDescent="0.25">
      <c r="A639" s="15" t="s">
        <v>108</v>
      </c>
      <c r="B639" s="10" t="s">
        <v>93</v>
      </c>
      <c r="C639" s="10" t="s">
        <v>187</v>
      </c>
      <c r="D639" s="10" t="s">
        <v>583</v>
      </c>
      <c r="E639" s="11">
        <v>600</v>
      </c>
      <c r="F639" s="12">
        <f>'[1]9.ведомства'!G666</f>
        <v>37805844.439999998</v>
      </c>
      <c r="G639" s="12">
        <f>'[1]9.ведомства'!H666</f>
        <v>0</v>
      </c>
      <c r="H639" s="12">
        <f>'[1]9.ведомства'!I666</f>
        <v>0</v>
      </c>
      <c r="I639" s="12">
        <f>'[1]9.ведомства'!J666</f>
        <v>0</v>
      </c>
      <c r="J639" s="12">
        <f>'[1]9.ведомства'!K666</f>
        <v>37805844.439999998</v>
      </c>
      <c r="K639" s="12">
        <f>'[1]9.ведомства'!L666</f>
        <v>0</v>
      </c>
      <c r="L639" s="13"/>
    </row>
    <row r="640" spans="1:12" ht="38.25" x14ac:dyDescent="0.25">
      <c r="A640" s="25" t="s">
        <v>168</v>
      </c>
      <c r="B640" s="10" t="s">
        <v>93</v>
      </c>
      <c r="C640" s="10" t="s">
        <v>187</v>
      </c>
      <c r="D640" s="10" t="s">
        <v>584</v>
      </c>
      <c r="E640" s="11"/>
      <c r="F640" s="12">
        <f>F641</f>
        <v>323320.67</v>
      </c>
      <c r="G640" s="12">
        <f t="shared" ref="G640:K640" si="332">G641</f>
        <v>0</v>
      </c>
      <c r="H640" s="12">
        <f t="shared" si="332"/>
        <v>0</v>
      </c>
      <c r="I640" s="12">
        <f t="shared" si="332"/>
        <v>0</v>
      </c>
      <c r="J640" s="12">
        <f t="shared" si="332"/>
        <v>323320.67</v>
      </c>
      <c r="K640" s="12">
        <f t="shared" si="332"/>
        <v>0</v>
      </c>
      <c r="L640" s="13"/>
    </row>
    <row r="641" spans="1:12" ht="38.25" x14ac:dyDescent="0.25">
      <c r="A641" s="15" t="s">
        <v>108</v>
      </c>
      <c r="B641" s="10" t="s">
        <v>93</v>
      </c>
      <c r="C641" s="10" t="s">
        <v>187</v>
      </c>
      <c r="D641" s="10" t="s">
        <v>584</v>
      </c>
      <c r="E641" s="11">
        <v>600</v>
      </c>
      <c r="F641" s="12">
        <f>'[1]9.ведомства'!G668</f>
        <v>323320.67</v>
      </c>
      <c r="G641" s="12">
        <f>'[1]9.ведомства'!H668</f>
        <v>0</v>
      </c>
      <c r="H641" s="12">
        <f>'[1]9.ведомства'!I668</f>
        <v>0</v>
      </c>
      <c r="I641" s="12">
        <f>'[1]9.ведомства'!J668</f>
        <v>0</v>
      </c>
      <c r="J641" s="12">
        <f>'[1]9.ведомства'!K668</f>
        <v>323320.67</v>
      </c>
      <c r="K641" s="12">
        <f>'[1]9.ведомства'!L668</f>
        <v>0</v>
      </c>
      <c r="L641" s="13"/>
    </row>
    <row r="642" spans="1:12" ht="38.25" x14ac:dyDescent="0.25">
      <c r="A642" s="25" t="s">
        <v>170</v>
      </c>
      <c r="B642" s="10" t="s">
        <v>93</v>
      </c>
      <c r="C642" s="10" t="s">
        <v>187</v>
      </c>
      <c r="D642" s="10" t="s">
        <v>585</v>
      </c>
      <c r="E642" s="11"/>
      <c r="F642" s="12">
        <f>F643</f>
        <v>378164.85</v>
      </c>
      <c r="G642" s="12">
        <f t="shared" ref="G642:K642" si="333">G643</f>
        <v>0</v>
      </c>
      <c r="H642" s="12">
        <f t="shared" si="333"/>
        <v>0</v>
      </c>
      <c r="I642" s="12">
        <f t="shared" si="333"/>
        <v>0</v>
      </c>
      <c r="J642" s="12">
        <f t="shared" si="333"/>
        <v>378164.85</v>
      </c>
      <c r="K642" s="12">
        <f t="shared" si="333"/>
        <v>0</v>
      </c>
      <c r="L642" s="13"/>
    </row>
    <row r="643" spans="1:12" ht="38.25" x14ac:dyDescent="0.25">
      <c r="A643" s="15" t="s">
        <v>108</v>
      </c>
      <c r="B643" s="10" t="s">
        <v>93</v>
      </c>
      <c r="C643" s="10" t="s">
        <v>187</v>
      </c>
      <c r="D643" s="10" t="s">
        <v>585</v>
      </c>
      <c r="E643" s="11">
        <v>600</v>
      </c>
      <c r="F643" s="12">
        <f>'[1]9.ведомства'!G670</f>
        <v>378164.85</v>
      </c>
      <c r="G643" s="12">
        <f>'[1]9.ведомства'!H670</f>
        <v>0</v>
      </c>
      <c r="H643" s="12">
        <f>'[1]9.ведомства'!I670</f>
        <v>0</v>
      </c>
      <c r="I643" s="12">
        <f>'[1]9.ведомства'!J670</f>
        <v>0</v>
      </c>
      <c r="J643" s="12">
        <f>'[1]9.ведомства'!K670</f>
        <v>378164.85</v>
      </c>
      <c r="K643" s="12">
        <f>'[1]9.ведомства'!L670</f>
        <v>0</v>
      </c>
      <c r="L643" s="13"/>
    </row>
    <row r="644" spans="1:12" ht="38.25" x14ac:dyDescent="0.25">
      <c r="A644" s="25" t="s">
        <v>172</v>
      </c>
      <c r="B644" s="10" t="s">
        <v>93</v>
      </c>
      <c r="C644" s="10" t="s">
        <v>187</v>
      </c>
      <c r="D644" s="10" t="s">
        <v>586</v>
      </c>
      <c r="E644" s="11"/>
      <c r="F644" s="12">
        <f>F645</f>
        <v>2001658.64</v>
      </c>
      <c r="G644" s="12">
        <f t="shared" ref="G644:K644" si="334">G645</f>
        <v>0</v>
      </c>
      <c r="H644" s="12">
        <f t="shared" si="334"/>
        <v>0</v>
      </c>
      <c r="I644" s="12">
        <f t="shared" si="334"/>
        <v>0</v>
      </c>
      <c r="J644" s="12">
        <f t="shared" si="334"/>
        <v>2001658.64</v>
      </c>
      <c r="K644" s="12">
        <f t="shared" si="334"/>
        <v>0</v>
      </c>
      <c r="L644" s="13"/>
    </row>
    <row r="645" spans="1:12" ht="38.25" x14ac:dyDescent="0.25">
      <c r="A645" s="15" t="s">
        <v>108</v>
      </c>
      <c r="B645" s="10" t="s">
        <v>93</v>
      </c>
      <c r="C645" s="10" t="s">
        <v>187</v>
      </c>
      <c r="D645" s="10" t="s">
        <v>586</v>
      </c>
      <c r="E645" s="11">
        <v>600</v>
      </c>
      <c r="F645" s="12">
        <f>'[1]9.ведомства'!G672</f>
        <v>2001658.64</v>
      </c>
      <c r="G645" s="12">
        <f>'[1]9.ведомства'!H672</f>
        <v>0</v>
      </c>
      <c r="H645" s="12">
        <f>'[1]9.ведомства'!I672</f>
        <v>0</v>
      </c>
      <c r="I645" s="12">
        <f>'[1]9.ведомства'!J672</f>
        <v>0</v>
      </c>
      <c r="J645" s="12">
        <f>'[1]9.ведомства'!K672</f>
        <v>2001658.64</v>
      </c>
      <c r="K645" s="12">
        <f>'[1]9.ведомства'!L672</f>
        <v>0</v>
      </c>
      <c r="L645" s="13"/>
    </row>
    <row r="646" spans="1:12" ht="25.5" x14ac:dyDescent="0.25">
      <c r="A646" s="15" t="s">
        <v>174</v>
      </c>
      <c r="B646" s="23" t="s">
        <v>93</v>
      </c>
      <c r="C646" s="23" t="s">
        <v>187</v>
      </c>
      <c r="D646" s="33" t="s">
        <v>587</v>
      </c>
      <c r="E646" s="10"/>
      <c r="F646" s="12">
        <f>F647</f>
        <v>1000000</v>
      </c>
      <c r="G646" s="12">
        <f t="shared" ref="G646:K646" si="335">G647</f>
        <v>0</v>
      </c>
      <c r="H646" s="12">
        <f t="shared" si="335"/>
        <v>0</v>
      </c>
      <c r="I646" s="12">
        <f t="shared" si="335"/>
        <v>0</v>
      </c>
      <c r="J646" s="12">
        <f t="shared" si="335"/>
        <v>1000000</v>
      </c>
      <c r="K646" s="12">
        <f t="shared" si="335"/>
        <v>0</v>
      </c>
      <c r="L646" s="13"/>
    </row>
    <row r="647" spans="1:12" ht="38.25" x14ac:dyDescent="0.25">
      <c r="A647" s="15" t="s">
        <v>108</v>
      </c>
      <c r="B647" s="23" t="s">
        <v>93</v>
      </c>
      <c r="C647" s="23" t="s">
        <v>187</v>
      </c>
      <c r="D647" s="33" t="s">
        <v>587</v>
      </c>
      <c r="E647" s="10" t="s">
        <v>291</v>
      </c>
      <c r="F647" s="12">
        <f>'[1]9.ведомства'!G674</f>
        <v>1000000</v>
      </c>
      <c r="G647" s="12">
        <f>'[1]9.ведомства'!H674</f>
        <v>0</v>
      </c>
      <c r="H647" s="12">
        <f>'[1]9.ведомства'!I674</f>
        <v>0</v>
      </c>
      <c r="I647" s="12">
        <f>'[1]9.ведомства'!J674</f>
        <v>0</v>
      </c>
      <c r="J647" s="12">
        <f>'[1]9.ведомства'!K674</f>
        <v>1000000</v>
      </c>
      <c r="K647" s="12">
        <f>'[1]9.ведомства'!L674</f>
        <v>0</v>
      </c>
      <c r="L647" s="13"/>
    </row>
    <row r="648" spans="1:12" ht="51" x14ac:dyDescent="0.25">
      <c r="A648" s="21" t="s">
        <v>588</v>
      </c>
      <c r="B648" s="23" t="s">
        <v>93</v>
      </c>
      <c r="C648" s="23" t="s">
        <v>187</v>
      </c>
      <c r="D648" s="33" t="s">
        <v>589</v>
      </c>
      <c r="E648" s="10"/>
      <c r="F648" s="12">
        <f>F649+F651+F653+F655+F657</f>
        <v>19585754</v>
      </c>
      <c r="G648" s="12">
        <f t="shared" ref="G648:K648" si="336">G649+G651+G653+G655+G657</f>
        <v>0</v>
      </c>
      <c r="H648" s="12">
        <f t="shared" si="336"/>
        <v>185000</v>
      </c>
      <c r="I648" s="12">
        <f t="shared" si="336"/>
        <v>0</v>
      </c>
      <c r="J648" s="12">
        <f t="shared" si="336"/>
        <v>19770754</v>
      </c>
      <c r="K648" s="12">
        <f t="shared" si="336"/>
        <v>0</v>
      </c>
      <c r="L648" s="13"/>
    </row>
    <row r="649" spans="1:12" ht="63.75" x14ac:dyDescent="0.25">
      <c r="A649" s="15" t="s">
        <v>28</v>
      </c>
      <c r="B649" s="10" t="s">
        <v>93</v>
      </c>
      <c r="C649" s="10" t="s">
        <v>187</v>
      </c>
      <c r="D649" s="10" t="s">
        <v>590</v>
      </c>
      <c r="E649" s="11"/>
      <c r="F649" s="12">
        <f>F650</f>
        <v>261000</v>
      </c>
      <c r="G649" s="12">
        <f t="shared" ref="G649:K649" si="337">G650</f>
        <v>0</v>
      </c>
      <c r="H649" s="12">
        <f t="shared" si="337"/>
        <v>285000</v>
      </c>
      <c r="I649" s="12">
        <f t="shared" si="337"/>
        <v>0</v>
      </c>
      <c r="J649" s="12">
        <f t="shared" si="337"/>
        <v>546000</v>
      </c>
      <c r="K649" s="12">
        <f t="shared" si="337"/>
        <v>0</v>
      </c>
      <c r="L649" s="13"/>
    </row>
    <row r="650" spans="1:12" ht="38.25" x14ac:dyDescent="0.25">
      <c r="A650" s="15" t="s">
        <v>108</v>
      </c>
      <c r="B650" s="10" t="s">
        <v>93</v>
      </c>
      <c r="C650" s="10" t="s">
        <v>187</v>
      </c>
      <c r="D650" s="10" t="s">
        <v>590</v>
      </c>
      <c r="E650" s="11">
        <v>600</v>
      </c>
      <c r="F650" s="12">
        <f>'[1]9.ведомства'!G677</f>
        <v>261000</v>
      </c>
      <c r="G650" s="12">
        <f>'[1]9.ведомства'!H677</f>
        <v>0</v>
      </c>
      <c r="H650" s="12">
        <f>'[1]9.ведомства'!I677</f>
        <v>285000</v>
      </c>
      <c r="I650" s="12">
        <f>'[1]9.ведомства'!J677</f>
        <v>0</v>
      </c>
      <c r="J650" s="12">
        <f>'[1]9.ведомства'!K677</f>
        <v>546000</v>
      </c>
      <c r="K650" s="12">
        <f>'[1]9.ведомства'!L677</f>
        <v>0</v>
      </c>
      <c r="L650" s="13"/>
    </row>
    <row r="651" spans="1:12" ht="38.25" x14ac:dyDescent="0.25">
      <c r="A651" s="25" t="s">
        <v>166</v>
      </c>
      <c r="B651" s="10" t="s">
        <v>93</v>
      </c>
      <c r="C651" s="10" t="s">
        <v>187</v>
      </c>
      <c r="D651" s="10" t="s">
        <v>591</v>
      </c>
      <c r="E651" s="11"/>
      <c r="F651" s="12">
        <f>F652</f>
        <v>16065856.800000001</v>
      </c>
      <c r="G651" s="12">
        <f t="shared" ref="G651:K651" si="338">G652</f>
        <v>0</v>
      </c>
      <c r="H651" s="12">
        <f t="shared" si="338"/>
        <v>0</v>
      </c>
      <c r="I651" s="12">
        <f t="shared" si="338"/>
        <v>0</v>
      </c>
      <c r="J651" s="12">
        <f t="shared" si="338"/>
        <v>16065856.800000001</v>
      </c>
      <c r="K651" s="12">
        <f t="shared" si="338"/>
        <v>0</v>
      </c>
      <c r="L651" s="13"/>
    </row>
    <row r="652" spans="1:12" ht="38.25" x14ac:dyDescent="0.25">
      <c r="A652" s="15" t="s">
        <v>108</v>
      </c>
      <c r="B652" s="10" t="s">
        <v>93</v>
      </c>
      <c r="C652" s="10" t="s">
        <v>187</v>
      </c>
      <c r="D652" s="10" t="s">
        <v>591</v>
      </c>
      <c r="E652" s="11">
        <v>600</v>
      </c>
      <c r="F652" s="12">
        <f>'[1]9.ведомства'!G679</f>
        <v>16065856.800000001</v>
      </c>
      <c r="G652" s="12">
        <f>'[1]9.ведомства'!H679</f>
        <v>0</v>
      </c>
      <c r="H652" s="12">
        <f>'[1]9.ведомства'!I679</f>
        <v>0</v>
      </c>
      <c r="I652" s="12">
        <f>'[1]9.ведомства'!J679</f>
        <v>0</v>
      </c>
      <c r="J652" s="12">
        <f>'[1]9.ведомства'!K679</f>
        <v>16065856.800000001</v>
      </c>
      <c r="K652" s="12">
        <f>'[1]9.ведомства'!L679</f>
        <v>0</v>
      </c>
      <c r="L652" s="13"/>
    </row>
    <row r="653" spans="1:12" ht="38.25" x14ac:dyDescent="0.25">
      <c r="A653" s="25" t="s">
        <v>168</v>
      </c>
      <c r="B653" s="10" t="s">
        <v>93</v>
      </c>
      <c r="C653" s="10" t="s">
        <v>187</v>
      </c>
      <c r="D653" s="10" t="s">
        <v>592</v>
      </c>
      <c r="E653" s="11"/>
      <c r="F653" s="12">
        <f>F654</f>
        <v>255800</v>
      </c>
      <c r="G653" s="12">
        <f t="shared" ref="G653:K653" si="339">G654</f>
        <v>0</v>
      </c>
      <c r="H653" s="12">
        <f t="shared" si="339"/>
        <v>21696.68</v>
      </c>
      <c r="I653" s="12">
        <f t="shared" si="339"/>
        <v>0</v>
      </c>
      <c r="J653" s="12">
        <f t="shared" si="339"/>
        <v>277496.68</v>
      </c>
      <c r="K653" s="12">
        <f t="shared" si="339"/>
        <v>0</v>
      </c>
      <c r="L653" s="13"/>
    </row>
    <row r="654" spans="1:12" ht="38.25" x14ac:dyDescent="0.25">
      <c r="A654" s="15" t="s">
        <v>108</v>
      </c>
      <c r="B654" s="10" t="s">
        <v>93</v>
      </c>
      <c r="C654" s="10" t="s">
        <v>187</v>
      </c>
      <c r="D654" s="10" t="s">
        <v>592</v>
      </c>
      <c r="E654" s="11">
        <v>600</v>
      </c>
      <c r="F654" s="12">
        <f>'[1]9.ведомства'!G681</f>
        <v>255800</v>
      </c>
      <c r="G654" s="12">
        <f>'[1]9.ведомства'!H681</f>
        <v>0</v>
      </c>
      <c r="H654" s="12">
        <f>'[1]9.ведомства'!I681</f>
        <v>21696.68</v>
      </c>
      <c r="I654" s="12">
        <f>'[1]9.ведомства'!J681</f>
        <v>0</v>
      </c>
      <c r="J654" s="12">
        <f>'[1]9.ведомства'!K681</f>
        <v>277496.68</v>
      </c>
      <c r="K654" s="12">
        <f>'[1]9.ведомства'!L681</f>
        <v>0</v>
      </c>
      <c r="L654" s="13"/>
    </row>
    <row r="655" spans="1:12" ht="38.25" x14ac:dyDescent="0.25">
      <c r="A655" s="25" t="s">
        <v>170</v>
      </c>
      <c r="B655" s="10" t="s">
        <v>93</v>
      </c>
      <c r="C655" s="10" t="s">
        <v>187</v>
      </c>
      <c r="D655" s="10" t="s">
        <v>593</v>
      </c>
      <c r="E655" s="11"/>
      <c r="F655" s="12">
        <f>F656</f>
        <v>431761.82</v>
      </c>
      <c r="G655" s="12">
        <f t="shared" ref="G655:K655" si="340">G656</f>
        <v>0</v>
      </c>
      <c r="H655" s="12">
        <f t="shared" si="340"/>
        <v>95856.87</v>
      </c>
      <c r="I655" s="12">
        <f t="shared" si="340"/>
        <v>0</v>
      </c>
      <c r="J655" s="12">
        <f t="shared" si="340"/>
        <v>527618.68999999994</v>
      </c>
      <c r="K655" s="12">
        <f t="shared" si="340"/>
        <v>0</v>
      </c>
      <c r="L655" s="13"/>
    </row>
    <row r="656" spans="1:12" ht="38.25" x14ac:dyDescent="0.25">
      <c r="A656" s="15" t="s">
        <v>108</v>
      </c>
      <c r="B656" s="10" t="s">
        <v>93</v>
      </c>
      <c r="C656" s="10" t="s">
        <v>187</v>
      </c>
      <c r="D656" s="10" t="s">
        <v>593</v>
      </c>
      <c r="E656" s="11">
        <v>600</v>
      </c>
      <c r="F656" s="12">
        <f>'[1]9.ведомства'!G683</f>
        <v>431761.82</v>
      </c>
      <c r="G656" s="12">
        <f>'[1]9.ведомства'!H683</f>
        <v>0</v>
      </c>
      <c r="H656" s="12">
        <f>'[1]9.ведомства'!I683</f>
        <v>95856.87</v>
      </c>
      <c r="I656" s="12">
        <f>'[1]9.ведомства'!J683</f>
        <v>0</v>
      </c>
      <c r="J656" s="12">
        <f>'[1]9.ведомства'!K683</f>
        <v>527618.68999999994</v>
      </c>
      <c r="K656" s="12">
        <f>'[1]9.ведомства'!L683</f>
        <v>0</v>
      </c>
      <c r="L656" s="13"/>
    </row>
    <row r="657" spans="1:12" ht="38.25" x14ac:dyDescent="0.25">
      <c r="A657" s="25" t="s">
        <v>172</v>
      </c>
      <c r="B657" s="10" t="s">
        <v>93</v>
      </c>
      <c r="C657" s="10" t="s">
        <v>187</v>
      </c>
      <c r="D657" s="10" t="s">
        <v>594</v>
      </c>
      <c r="E657" s="11"/>
      <c r="F657" s="12">
        <f>F658</f>
        <v>2571335.38</v>
      </c>
      <c r="G657" s="12">
        <f t="shared" ref="G657:K657" si="341">G658</f>
        <v>0</v>
      </c>
      <c r="H657" s="12">
        <f t="shared" si="341"/>
        <v>-217553.55</v>
      </c>
      <c r="I657" s="12">
        <f t="shared" si="341"/>
        <v>0</v>
      </c>
      <c r="J657" s="12">
        <f t="shared" si="341"/>
        <v>2353781.83</v>
      </c>
      <c r="K657" s="12">
        <f t="shared" si="341"/>
        <v>0</v>
      </c>
      <c r="L657" s="13"/>
    </row>
    <row r="658" spans="1:12" ht="38.25" x14ac:dyDescent="0.25">
      <c r="A658" s="15" t="s">
        <v>108</v>
      </c>
      <c r="B658" s="10" t="s">
        <v>93</v>
      </c>
      <c r="C658" s="10" t="s">
        <v>187</v>
      </c>
      <c r="D658" s="10" t="s">
        <v>594</v>
      </c>
      <c r="E658" s="11">
        <v>600</v>
      </c>
      <c r="F658" s="12">
        <f>'[1]9.ведомства'!G685</f>
        <v>2571335.38</v>
      </c>
      <c r="G658" s="12">
        <f>'[1]9.ведомства'!H685</f>
        <v>0</v>
      </c>
      <c r="H658" s="12">
        <f>'[1]9.ведомства'!I685</f>
        <v>-217553.55</v>
      </c>
      <c r="I658" s="12">
        <f>'[1]9.ведомства'!J685</f>
        <v>0</v>
      </c>
      <c r="J658" s="12">
        <f>'[1]9.ведомства'!K685</f>
        <v>2353781.83</v>
      </c>
      <c r="K658" s="12">
        <f>'[1]9.ведомства'!L685</f>
        <v>0</v>
      </c>
      <c r="L658" s="13"/>
    </row>
    <row r="659" spans="1:12" ht="38.25" x14ac:dyDescent="0.25">
      <c r="A659" s="21" t="s">
        <v>595</v>
      </c>
      <c r="B659" s="10" t="s">
        <v>93</v>
      </c>
      <c r="C659" s="10" t="s">
        <v>187</v>
      </c>
      <c r="D659" s="22" t="s">
        <v>596</v>
      </c>
      <c r="E659" s="11"/>
      <c r="F659" s="12">
        <f>F660+F662+F664+F666+F668</f>
        <v>16849290.18</v>
      </c>
      <c r="G659" s="12">
        <f t="shared" ref="G659:K659" si="342">G660+G662+G664+G666+G668</f>
        <v>0</v>
      </c>
      <c r="H659" s="12">
        <f t="shared" si="342"/>
        <v>0</v>
      </c>
      <c r="I659" s="12">
        <f t="shared" si="342"/>
        <v>0</v>
      </c>
      <c r="J659" s="12">
        <f t="shared" si="342"/>
        <v>16849290.18</v>
      </c>
      <c r="K659" s="12">
        <f t="shared" si="342"/>
        <v>0</v>
      </c>
      <c r="L659" s="13"/>
    </row>
    <row r="660" spans="1:12" ht="63.75" x14ac:dyDescent="0.25">
      <c r="A660" s="15" t="s">
        <v>28</v>
      </c>
      <c r="B660" s="10" t="s">
        <v>93</v>
      </c>
      <c r="C660" s="10" t="s">
        <v>187</v>
      </c>
      <c r="D660" s="10" t="s">
        <v>597</v>
      </c>
      <c r="E660" s="11"/>
      <c r="F660" s="12">
        <f>F661</f>
        <v>122000</v>
      </c>
      <c r="G660" s="12">
        <f t="shared" ref="G660:K660" si="343">G661</f>
        <v>0</v>
      </c>
      <c r="H660" s="12">
        <f t="shared" si="343"/>
        <v>0</v>
      </c>
      <c r="I660" s="12">
        <f t="shared" si="343"/>
        <v>0</v>
      </c>
      <c r="J660" s="12">
        <f t="shared" si="343"/>
        <v>122000</v>
      </c>
      <c r="K660" s="12">
        <f t="shared" si="343"/>
        <v>0</v>
      </c>
      <c r="L660" s="13"/>
    </row>
    <row r="661" spans="1:12" ht="38.25" x14ac:dyDescent="0.25">
      <c r="A661" s="15" t="s">
        <v>108</v>
      </c>
      <c r="B661" s="10" t="s">
        <v>93</v>
      </c>
      <c r="C661" s="10" t="s">
        <v>187</v>
      </c>
      <c r="D661" s="10" t="s">
        <v>597</v>
      </c>
      <c r="E661" s="11">
        <v>600</v>
      </c>
      <c r="F661" s="12">
        <f>'[1]9.ведомства'!G688</f>
        <v>122000</v>
      </c>
      <c r="G661" s="12">
        <f>'[1]9.ведомства'!H688</f>
        <v>0</v>
      </c>
      <c r="H661" s="12">
        <f>'[1]9.ведомства'!I688</f>
        <v>0</v>
      </c>
      <c r="I661" s="12">
        <f>'[1]9.ведомства'!J688</f>
        <v>0</v>
      </c>
      <c r="J661" s="12">
        <f>'[1]9.ведомства'!K688</f>
        <v>122000</v>
      </c>
      <c r="K661" s="12">
        <f>'[1]9.ведомства'!L688</f>
        <v>0</v>
      </c>
      <c r="L661" s="13"/>
    </row>
    <row r="662" spans="1:12" ht="38.25" x14ac:dyDescent="0.25">
      <c r="A662" s="25" t="s">
        <v>166</v>
      </c>
      <c r="B662" s="10" t="s">
        <v>93</v>
      </c>
      <c r="C662" s="10" t="s">
        <v>187</v>
      </c>
      <c r="D662" s="10" t="s">
        <v>598</v>
      </c>
      <c r="E662" s="11"/>
      <c r="F662" s="12">
        <f>F663</f>
        <v>13357139</v>
      </c>
      <c r="G662" s="12">
        <f t="shared" ref="G662:K662" si="344">G663</f>
        <v>0</v>
      </c>
      <c r="H662" s="12">
        <f t="shared" si="344"/>
        <v>0</v>
      </c>
      <c r="I662" s="12">
        <f t="shared" si="344"/>
        <v>0</v>
      </c>
      <c r="J662" s="12">
        <f t="shared" si="344"/>
        <v>13357139</v>
      </c>
      <c r="K662" s="12">
        <f t="shared" si="344"/>
        <v>0</v>
      </c>
      <c r="L662" s="13"/>
    </row>
    <row r="663" spans="1:12" ht="38.25" x14ac:dyDescent="0.25">
      <c r="A663" s="15" t="s">
        <v>108</v>
      </c>
      <c r="B663" s="10" t="s">
        <v>93</v>
      </c>
      <c r="C663" s="10" t="s">
        <v>187</v>
      </c>
      <c r="D663" s="10" t="s">
        <v>598</v>
      </c>
      <c r="E663" s="11">
        <v>600</v>
      </c>
      <c r="F663" s="12">
        <f>'[1]9.ведомства'!G690</f>
        <v>13357139</v>
      </c>
      <c r="G663" s="12">
        <f>'[1]9.ведомства'!H690</f>
        <v>0</v>
      </c>
      <c r="H663" s="12">
        <f>'[1]9.ведомства'!I690</f>
        <v>0</v>
      </c>
      <c r="I663" s="12">
        <f>'[1]9.ведомства'!J690</f>
        <v>0</v>
      </c>
      <c r="J663" s="12">
        <f>'[1]9.ведомства'!K690</f>
        <v>13357139</v>
      </c>
      <c r="K663" s="12">
        <f>'[1]9.ведомства'!L690</f>
        <v>0</v>
      </c>
      <c r="L663" s="13"/>
    </row>
    <row r="664" spans="1:12" ht="38.25" x14ac:dyDescent="0.25">
      <c r="A664" s="25" t="s">
        <v>168</v>
      </c>
      <c r="B664" s="10" t="s">
        <v>93</v>
      </c>
      <c r="C664" s="10" t="s">
        <v>187</v>
      </c>
      <c r="D664" s="10" t="s">
        <v>599</v>
      </c>
      <c r="E664" s="11"/>
      <c r="F664" s="12">
        <f>F665</f>
        <v>812862.29</v>
      </c>
      <c r="G664" s="12">
        <f t="shared" ref="G664:K664" si="345">G665</f>
        <v>0</v>
      </c>
      <c r="H664" s="12">
        <f t="shared" si="345"/>
        <v>0</v>
      </c>
      <c r="I664" s="12">
        <f t="shared" si="345"/>
        <v>0</v>
      </c>
      <c r="J664" s="12">
        <f t="shared" si="345"/>
        <v>812862.29</v>
      </c>
      <c r="K664" s="12">
        <f t="shared" si="345"/>
        <v>0</v>
      </c>
      <c r="L664" s="13"/>
    </row>
    <row r="665" spans="1:12" ht="38.25" x14ac:dyDescent="0.25">
      <c r="A665" s="15" t="s">
        <v>108</v>
      </c>
      <c r="B665" s="10" t="s">
        <v>93</v>
      </c>
      <c r="C665" s="10" t="s">
        <v>187</v>
      </c>
      <c r="D665" s="10" t="s">
        <v>599</v>
      </c>
      <c r="E665" s="11">
        <v>600</v>
      </c>
      <c r="F665" s="12">
        <f>'[1]9.ведомства'!G692</f>
        <v>812862.29</v>
      </c>
      <c r="G665" s="12">
        <f>'[1]9.ведомства'!H692</f>
        <v>0</v>
      </c>
      <c r="H665" s="12">
        <f>'[1]9.ведомства'!I692</f>
        <v>0</v>
      </c>
      <c r="I665" s="12">
        <f>'[1]9.ведомства'!J692</f>
        <v>0</v>
      </c>
      <c r="J665" s="12">
        <f>'[1]9.ведомства'!K692</f>
        <v>812862.29</v>
      </c>
      <c r="K665" s="12">
        <f>'[1]9.ведомства'!L692</f>
        <v>0</v>
      </c>
      <c r="L665" s="13"/>
    </row>
    <row r="666" spans="1:12" ht="38.25" x14ac:dyDescent="0.25">
      <c r="A666" s="25" t="s">
        <v>166</v>
      </c>
      <c r="B666" s="10" t="s">
        <v>93</v>
      </c>
      <c r="C666" s="10" t="s">
        <v>187</v>
      </c>
      <c r="D666" s="10" t="s">
        <v>600</v>
      </c>
      <c r="E666" s="11"/>
      <c r="F666" s="12">
        <f>F667</f>
        <v>1957163.49</v>
      </c>
      <c r="G666" s="12">
        <f t="shared" ref="G666:K666" si="346">G667</f>
        <v>0</v>
      </c>
      <c r="H666" s="12">
        <f t="shared" si="346"/>
        <v>13127.21</v>
      </c>
      <c r="I666" s="12">
        <f t="shared" si="346"/>
        <v>0</v>
      </c>
      <c r="J666" s="12">
        <f t="shared" si="346"/>
        <v>1970290.7</v>
      </c>
      <c r="K666" s="12">
        <f t="shared" si="346"/>
        <v>0</v>
      </c>
      <c r="L666" s="13"/>
    </row>
    <row r="667" spans="1:12" ht="38.25" x14ac:dyDescent="0.25">
      <c r="A667" s="15" t="s">
        <v>108</v>
      </c>
      <c r="B667" s="10" t="s">
        <v>93</v>
      </c>
      <c r="C667" s="10" t="s">
        <v>187</v>
      </c>
      <c r="D667" s="10" t="s">
        <v>600</v>
      </c>
      <c r="E667" s="11">
        <v>600</v>
      </c>
      <c r="F667" s="12">
        <f>'[1]9.ведомства'!G694</f>
        <v>1957163.49</v>
      </c>
      <c r="G667" s="12">
        <f>'[1]9.ведомства'!H694</f>
        <v>0</v>
      </c>
      <c r="H667" s="12">
        <f>'[1]9.ведомства'!I694</f>
        <v>13127.21</v>
      </c>
      <c r="I667" s="12">
        <f>'[1]9.ведомства'!J694</f>
        <v>0</v>
      </c>
      <c r="J667" s="12">
        <f>'[1]9.ведомства'!K694</f>
        <v>1970290.7</v>
      </c>
      <c r="K667" s="12">
        <f>'[1]9.ведомства'!L694</f>
        <v>0</v>
      </c>
      <c r="L667" s="13"/>
    </row>
    <row r="668" spans="1:12" ht="38.25" x14ac:dyDescent="0.25">
      <c r="A668" s="25" t="s">
        <v>172</v>
      </c>
      <c r="B668" s="10" t="s">
        <v>93</v>
      </c>
      <c r="C668" s="10" t="s">
        <v>187</v>
      </c>
      <c r="D668" s="10" t="s">
        <v>601</v>
      </c>
      <c r="E668" s="11"/>
      <c r="F668" s="12">
        <f>F669</f>
        <v>600125.4</v>
      </c>
      <c r="G668" s="12">
        <f t="shared" ref="G668:K668" si="347">G669</f>
        <v>0</v>
      </c>
      <c r="H668" s="12">
        <f t="shared" si="347"/>
        <v>-13127.21</v>
      </c>
      <c r="I668" s="12">
        <f t="shared" si="347"/>
        <v>0</v>
      </c>
      <c r="J668" s="12">
        <f t="shared" si="347"/>
        <v>586998.19000000006</v>
      </c>
      <c r="K668" s="12">
        <f t="shared" si="347"/>
        <v>0</v>
      </c>
      <c r="L668" s="13"/>
    </row>
    <row r="669" spans="1:12" ht="38.25" x14ac:dyDescent="0.25">
      <c r="A669" s="15" t="s">
        <v>108</v>
      </c>
      <c r="B669" s="10" t="s">
        <v>93</v>
      </c>
      <c r="C669" s="10" t="s">
        <v>187</v>
      </c>
      <c r="D669" s="10" t="s">
        <v>601</v>
      </c>
      <c r="E669" s="11">
        <v>600</v>
      </c>
      <c r="F669" s="12">
        <f>'[1]9.ведомства'!G696</f>
        <v>600125.4</v>
      </c>
      <c r="G669" s="12">
        <f>'[1]9.ведомства'!H696</f>
        <v>0</v>
      </c>
      <c r="H669" s="12">
        <f>'[1]9.ведомства'!I696</f>
        <v>-13127.21</v>
      </c>
      <c r="I669" s="12">
        <f>'[1]9.ведомства'!J696</f>
        <v>0</v>
      </c>
      <c r="J669" s="12">
        <f>'[1]9.ведомства'!K696</f>
        <v>586998.19000000006</v>
      </c>
      <c r="K669" s="12">
        <f>'[1]9.ведомства'!L696</f>
        <v>0</v>
      </c>
      <c r="L669" s="13"/>
    </row>
    <row r="670" spans="1:12" x14ac:dyDescent="0.25">
      <c r="A670" s="15" t="s">
        <v>506</v>
      </c>
      <c r="B670" s="10" t="s">
        <v>93</v>
      </c>
      <c r="C670" s="10" t="s">
        <v>187</v>
      </c>
      <c r="D670" s="10" t="s">
        <v>507</v>
      </c>
      <c r="E670" s="11"/>
      <c r="F670" s="12">
        <f t="shared" ref="F670:K670" si="348">F671</f>
        <v>10037000</v>
      </c>
      <c r="G670" s="12">
        <f t="shared" si="348"/>
        <v>0</v>
      </c>
      <c r="H670" s="12">
        <f t="shared" si="348"/>
        <v>31000</v>
      </c>
      <c r="I670" s="12">
        <f t="shared" si="348"/>
        <v>0</v>
      </c>
      <c r="J670" s="12">
        <f t="shared" si="348"/>
        <v>10068000</v>
      </c>
      <c r="K670" s="12">
        <f t="shared" si="348"/>
        <v>0</v>
      </c>
      <c r="L670" s="13"/>
    </row>
    <row r="671" spans="1:12" ht="51" x14ac:dyDescent="0.25">
      <c r="A671" s="15" t="s">
        <v>508</v>
      </c>
      <c r="B671" s="10" t="s">
        <v>93</v>
      </c>
      <c r="C671" s="10" t="s">
        <v>187</v>
      </c>
      <c r="D671" s="10" t="s">
        <v>509</v>
      </c>
      <c r="E671" s="11"/>
      <c r="F671" s="12">
        <f>F672+F674+F676+F678+F680</f>
        <v>10037000</v>
      </c>
      <c r="G671" s="12">
        <f t="shared" ref="G671:K671" si="349">G672+G674+G676+G678+G680</f>
        <v>0</v>
      </c>
      <c r="H671" s="12">
        <f t="shared" si="349"/>
        <v>31000</v>
      </c>
      <c r="I671" s="12">
        <f t="shared" si="349"/>
        <v>0</v>
      </c>
      <c r="J671" s="12">
        <f t="shared" si="349"/>
        <v>10068000</v>
      </c>
      <c r="K671" s="12">
        <f t="shared" si="349"/>
        <v>0</v>
      </c>
      <c r="L671" s="13"/>
    </row>
    <row r="672" spans="1:12" ht="63.75" x14ac:dyDescent="0.25">
      <c r="A672" s="15" t="s">
        <v>28</v>
      </c>
      <c r="B672" s="10" t="s">
        <v>93</v>
      </c>
      <c r="C672" s="10" t="s">
        <v>187</v>
      </c>
      <c r="D672" s="10" t="s">
        <v>602</v>
      </c>
      <c r="E672" s="11"/>
      <c r="F672" s="12">
        <f t="shared" ref="F672:K672" si="350">F673</f>
        <v>500000</v>
      </c>
      <c r="G672" s="12">
        <f t="shared" si="350"/>
        <v>0</v>
      </c>
      <c r="H672" s="12">
        <f t="shared" si="350"/>
        <v>31000</v>
      </c>
      <c r="I672" s="12">
        <f t="shared" si="350"/>
        <v>0</v>
      </c>
      <c r="J672" s="12">
        <f t="shared" si="350"/>
        <v>531000</v>
      </c>
      <c r="K672" s="12">
        <f t="shared" si="350"/>
        <v>0</v>
      </c>
      <c r="L672" s="13"/>
    </row>
    <row r="673" spans="1:12" ht="38.25" x14ac:dyDescent="0.25">
      <c r="A673" s="15" t="s">
        <v>108</v>
      </c>
      <c r="B673" s="10" t="s">
        <v>93</v>
      </c>
      <c r="C673" s="10" t="s">
        <v>187</v>
      </c>
      <c r="D673" s="10" t="s">
        <v>602</v>
      </c>
      <c r="E673" s="11">
        <v>600</v>
      </c>
      <c r="F673" s="12">
        <f>'[1]9.ведомства'!G700</f>
        <v>500000</v>
      </c>
      <c r="G673" s="12">
        <f>'[1]9.ведомства'!H700</f>
        <v>0</v>
      </c>
      <c r="H673" s="12">
        <f>'[1]9.ведомства'!I700</f>
        <v>31000</v>
      </c>
      <c r="I673" s="12">
        <f>'[1]9.ведомства'!J700</f>
        <v>0</v>
      </c>
      <c r="J673" s="12">
        <f>'[1]9.ведомства'!K700</f>
        <v>531000</v>
      </c>
      <c r="K673" s="12">
        <f>'[1]9.ведомства'!L700</f>
        <v>0</v>
      </c>
      <c r="L673" s="13"/>
    </row>
    <row r="674" spans="1:12" ht="38.25" x14ac:dyDescent="0.25">
      <c r="A674" s="25" t="s">
        <v>166</v>
      </c>
      <c r="B674" s="10" t="s">
        <v>93</v>
      </c>
      <c r="C674" s="10" t="s">
        <v>187</v>
      </c>
      <c r="D674" s="10" t="s">
        <v>603</v>
      </c>
      <c r="E674" s="10"/>
      <c r="F674" s="12">
        <f t="shared" ref="F674:K674" si="351">F675</f>
        <v>8297190</v>
      </c>
      <c r="G674" s="12">
        <f t="shared" si="351"/>
        <v>0</v>
      </c>
      <c r="H674" s="12">
        <f t="shared" si="351"/>
        <v>0</v>
      </c>
      <c r="I674" s="12">
        <f t="shared" si="351"/>
        <v>0</v>
      </c>
      <c r="J674" s="12">
        <f t="shared" si="351"/>
        <v>8297190</v>
      </c>
      <c r="K674" s="12">
        <f t="shared" si="351"/>
        <v>0</v>
      </c>
      <c r="L674" s="13"/>
    </row>
    <row r="675" spans="1:12" ht="38.25" x14ac:dyDescent="0.25">
      <c r="A675" s="15" t="s">
        <v>108</v>
      </c>
      <c r="B675" s="10" t="s">
        <v>93</v>
      </c>
      <c r="C675" s="10" t="s">
        <v>187</v>
      </c>
      <c r="D675" s="10" t="s">
        <v>603</v>
      </c>
      <c r="E675" s="10" t="s">
        <v>291</v>
      </c>
      <c r="F675" s="12">
        <f>'[1]9.ведомства'!G702</f>
        <v>8297190</v>
      </c>
      <c r="G675" s="12">
        <f>'[1]9.ведомства'!H702</f>
        <v>0</v>
      </c>
      <c r="H675" s="12">
        <f>'[1]9.ведомства'!I702</f>
        <v>0</v>
      </c>
      <c r="I675" s="12">
        <f>'[1]9.ведомства'!J702</f>
        <v>0</v>
      </c>
      <c r="J675" s="12">
        <f>'[1]9.ведомства'!K702</f>
        <v>8297190</v>
      </c>
      <c r="K675" s="12">
        <f>'[1]9.ведомства'!L702</f>
        <v>0</v>
      </c>
      <c r="L675" s="13"/>
    </row>
    <row r="676" spans="1:12" ht="38.25" x14ac:dyDescent="0.25">
      <c r="A676" s="25" t="s">
        <v>168</v>
      </c>
      <c r="B676" s="10" t="s">
        <v>93</v>
      </c>
      <c r="C676" s="10" t="s">
        <v>187</v>
      </c>
      <c r="D676" s="10" t="s">
        <v>604</v>
      </c>
      <c r="E676" s="10"/>
      <c r="F676" s="12">
        <f>F677</f>
        <v>69300</v>
      </c>
      <c r="G676" s="12">
        <f t="shared" ref="G676:K676" si="352">G677</f>
        <v>0</v>
      </c>
      <c r="H676" s="12">
        <f t="shared" si="352"/>
        <v>0</v>
      </c>
      <c r="I676" s="12">
        <f t="shared" si="352"/>
        <v>0</v>
      </c>
      <c r="J676" s="12">
        <f t="shared" si="352"/>
        <v>69300</v>
      </c>
      <c r="K676" s="12">
        <f t="shared" si="352"/>
        <v>0</v>
      </c>
      <c r="L676" s="13"/>
    </row>
    <row r="677" spans="1:12" ht="38.25" x14ac:dyDescent="0.25">
      <c r="A677" s="15" t="s">
        <v>108</v>
      </c>
      <c r="B677" s="10" t="s">
        <v>93</v>
      </c>
      <c r="C677" s="10" t="s">
        <v>187</v>
      </c>
      <c r="D677" s="10" t="s">
        <v>604</v>
      </c>
      <c r="E677" s="10" t="s">
        <v>291</v>
      </c>
      <c r="F677" s="12">
        <f>'[1]9.ведомства'!G704</f>
        <v>69300</v>
      </c>
      <c r="G677" s="12">
        <f>'[1]9.ведомства'!H704</f>
        <v>0</v>
      </c>
      <c r="H677" s="12">
        <f>'[1]9.ведомства'!I704</f>
        <v>0</v>
      </c>
      <c r="I677" s="12">
        <f>'[1]9.ведомства'!J704</f>
        <v>0</v>
      </c>
      <c r="J677" s="12">
        <f>'[1]9.ведомства'!K704</f>
        <v>69300</v>
      </c>
      <c r="K677" s="12">
        <f>'[1]9.ведомства'!L704</f>
        <v>0</v>
      </c>
      <c r="L677" s="13"/>
    </row>
    <row r="678" spans="1:12" ht="38.25" x14ac:dyDescent="0.25">
      <c r="A678" s="25" t="s">
        <v>170</v>
      </c>
      <c r="B678" s="10" t="s">
        <v>93</v>
      </c>
      <c r="C678" s="10" t="s">
        <v>187</v>
      </c>
      <c r="D678" s="10" t="s">
        <v>605</v>
      </c>
      <c r="E678" s="10"/>
      <c r="F678" s="12">
        <f>F679</f>
        <v>220500</v>
      </c>
      <c r="G678" s="12">
        <f t="shared" ref="G678:K678" si="353">G679</f>
        <v>0</v>
      </c>
      <c r="H678" s="12">
        <f t="shared" si="353"/>
        <v>167500</v>
      </c>
      <c r="I678" s="12">
        <f t="shared" si="353"/>
        <v>0</v>
      </c>
      <c r="J678" s="12">
        <f t="shared" si="353"/>
        <v>388000</v>
      </c>
      <c r="K678" s="12">
        <f t="shared" si="353"/>
        <v>0</v>
      </c>
      <c r="L678" s="13"/>
    </row>
    <row r="679" spans="1:12" ht="38.25" x14ac:dyDescent="0.25">
      <c r="A679" s="15" t="s">
        <v>108</v>
      </c>
      <c r="B679" s="10" t="s">
        <v>93</v>
      </c>
      <c r="C679" s="10" t="s">
        <v>187</v>
      </c>
      <c r="D679" s="10" t="s">
        <v>605</v>
      </c>
      <c r="E679" s="10" t="s">
        <v>291</v>
      </c>
      <c r="F679" s="12">
        <f>'[1]9.ведомства'!G706</f>
        <v>220500</v>
      </c>
      <c r="G679" s="12">
        <f>'[1]9.ведомства'!H706</f>
        <v>0</v>
      </c>
      <c r="H679" s="12">
        <f>'[1]9.ведомства'!I706</f>
        <v>167500</v>
      </c>
      <c r="I679" s="12">
        <f>'[1]9.ведомства'!J706</f>
        <v>0</v>
      </c>
      <c r="J679" s="12">
        <f>'[1]9.ведомства'!K706</f>
        <v>388000</v>
      </c>
      <c r="K679" s="12">
        <f>'[1]9.ведомства'!L706</f>
        <v>0</v>
      </c>
      <c r="L679" s="13"/>
    </row>
    <row r="680" spans="1:12" ht="38.25" x14ac:dyDescent="0.25">
      <c r="A680" s="25" t="s">
        <v>172</v>
      </c>
      <c r="B680" s="10" t="s">
        <v>93</v>
      </c>
      <c r="C680" s="10" t="s">
        <v>187</v>
      </c>
      <c r="D680" s="10" t="s">
        <v>606</v>
      </c>
      <c r="E680" s="10"/>
      <c r="F680" s="12">
        <f>F681</f>
        <v>950010</v>
      </c>
      <c r="G680" s="12">
        <f t="shared" ref="G680:K680" si="354">G681</f>
        <v>0</v>
      </c>
      <c r="H680" s="12">
        <f t="shared" si="354"/>
        <v>-167500</v>
      </c>
      <c r="I680" s="12">
        <f t="shared" si="354"/>
        <v>0</v>
      </c>
      <c r="J680" s="12">
        <f t="shared" si="354"/>
        <v>782510</v>
      </c>
      <c r="K680" s="12">
        <f t="shared" si="354"/>
        <v>0</v>
      </c>
      <c r="L680" s="13"/>
    </row>
    <row r="681" spans="1:12" ht="38.25" x14ac:dyDescent="0.25">
      <c r="A681" s="15" t="s">
        <v>108</v>
      </c>
      <c r="B681" s="10" t="s">
        <v>93</v>
      </c>
      <c r="C681" s="10" t="s">
        <v>187</v>
      </c>
      <c r="D681" s="10" t="s">
        <v>606</v>
      </c>
      <c r="E681" s="10" t="s">
        <v>291</v>
      </c>
      <c r="F681" s="12">
        <f>'[1]9.ведомства'!G708</f>
        <v>950010</v>
      </c>
      <c r="G681" s="12">
        <f>'[1]9.ведомства'!H708</f>
        <v>0</v>
      </c>
      <c r="H681" s="12">
        <f>'[1]9.ведомства'!I708</f>
        <v>-167500</v>
      </c>
      <c r="I681" s="12">
        <f>'[1]9.ведомства'!J708</f>
        <v>0</v>
      </c>
      <c r="J681" s="12">
        <f>'[1]9.ведомства'!K708</f>
        <v>782510</v>
      </c>
      <c r="K681" s="12">
        <f>'[1]9.ведомства'!L708</f>
        <v>0</v>
      </c>
      <c r="L681" s="13"/>
    </row>
    <row r="682" spans="1:12" ht="25.5" x14ac:dyDescent="0.25">
      <c r="A682" s="15" t="s">
        <v>607</v>
      </c>
      <c r="B682" s="10" t="s">
        <v>93</v>
      </c>
      <c r="C682" s="10" t="s">
        <v>187</v>
      </c>
      <c r="D682" s="10" t="s">
        <v>323</v>
      </c>
      <c r="E682" s="11"/>
      <c r="F682" s="12">
        <f>F683</f>
        <v>153000</v>
      </c>
      <c r="G682" s="12">
        <f t="shared" ref="G682:K685" si="355">G683</f>
        <v>0</v>
      </c>
      <c r="H682" s="12">
        <f t="shared" si="355"/>
        <v>75000</v>
      </c>
      <c r="I682" s="12">
        <f t="shared" si="355"/>
        <v>0</v>
      </c>
      <c r="J682" s="12">
        <f t="shared" si="355"/>
        <v>228000</v>
      </c>
      <c r="K682" s="12">
        <f t="shared" si="355"/>
        <v>0</v>
      </c>
      <c r="L682" s="13"/>
    </row>
    <row r="683" spans="1:12" ht="38.25" x14ac:dyDescent="0.25">
      <c r="A683" s="15" t="s">
        <v>608</v>
      </c>
      <c r="B683" s="10" t="s">
        <v>93</v>
      </c>
      <c r="C683" s="10" t="s">
        <v>187</v>
      </c>
      <c r="D683" s="10" t="s">
        <v>531</v>
      </c>
      <c r="E683" s="11"/>
      <c r="F683" s="12">
        <f>F684</f>
        <v>153000</v>
      </c>
      <c r="G683" s="12">
        <f t="shared" si="355"/>
        <v>0</v>
      </c>
      <c r="H683" s="12">
        <f t="shared" si="355"/>
        <v>75000</v>
      </c>
      <c r="I683" s="12">
        <f t="shared" si="355"/>
        <v>0</v>
      </c>
      <c r="J683" s="12">
        <f t="shared" si="355"/>
        <v>228000</v>
      </c>
      <c r="K683" s="12">
        <f t="shared" si="355"/>
        <v>0</v>
      </c>
      <c r="L683" s="13"/>
    </row>
    <row r="684" spans="1:12" ht="38.25" x14ac:dyDescent="0.25">
      <c r="A684" s="15" t="s">
        <v>532</v>
      </c>
      <c r="B684" s="10" t="s">
        <v>93</v>
      </c>
      <c r="C684" s="10" t="s">
        <v>187</v>
      </c>
      <c r="D684" s="10" t="s">
        <v>533</v>
      </c>
      <c r="E684" s="11"/>
      <c r="F684" s="12">
        <f>F685</f>
        <v>153000</v>
      </c>
      <c r="G684" s="12">
        <f t="shared" si="355"/>
        <v>0</v>
      </c>
      <c r="H684" s="12">
        <f t="shared" si="355"/>
        <v>75000</v>
      </c>
      <c r="I684" s="12">
        <f t="shared" si="355"/>
        <v>0</v>
      </c>
      <c r="J684" s="12">
        <f t="shared" si="355"/>
        <v>228000</v>
      </c>
      <c r="K684" s="12">
        <f t="shared" si="355"/>
        <v>0</v>
      </c>
      <c r="L684" s="13"/>
    </row>
    <row r="685" spans="1:12" ht="51" x14ac:dyDescent="0.25">
      <c r="A685" s="15" t="s">
        <v>570</v>
      </c>
      <c r="B685" s="10" t="s">
        <v>93</v>
      </c>
      <c r="C685" s="10" t="s">
        <v>187</v>
      </c>
      <c r="D685" s="10" t="s">
        <v>609</v>
      </c>
      <c r="E685" s="11"/>
      <c r="F685" s="12">
        <f>F686</f>
        <v>153000</v>
      </c>
      <c r="G685" s="12">
        <f t="shared" si="355"/>
        <v>0</v>
      </c>
      <c r="H685" s="12">
        <f t="shared" si="355"/>
        <v>75000</v>
      </c>
      <c r="I685" s="12">
        <f t="shared" si="355"/>
        <v>0</v>
      </c>
      <c r="J685" s="12">
        <f t="shared" si="355"/>
        <v>228000</v>
      </c>
      <c r="K685" s="12">
        <f t="shared" si="355"/>
        <v>0</v>
      </c>
      <c r="L685" s="13"/>
    </row>
    <row r="686" spans="1:12" ht="38.25" x14ac:dyDescent="0.25">
      <c r="A686" s="15" t="s">
        <v>108</v>
      </c>
      <c r="B686" s="10" t="s">
        <v>93</v>
      </c>
      <c r="C686" s="10" t="s">
        <v>187</v>
      </c>
      <c r="D686" s="10" t="s">
        <v>609</v>
      </c>
      <c r="E686" s="11">
        <v>600</v>
      </c>
      <c r="F686" s="12">
        <f>'[1]9.ведомства'!G837</f>
        <v>153000</v>
      </c>
      <c r="G686" s="12">
        <f>'[1]9.ведомства'!H837</f>
        <v>0</v>
      </c>
      <c r="H686" s="12">
        <f>'[1]9.ведомства'!I837</f>
        <v>75000</v>
      </c>
      <c r="I686" s="12">
        <f>'[1]9.ведомства'!J837</f>
        <v>0</v>
      </c>
      <c r="J686" s="12">
        <f>'[1]9.ведомства'!K837</f>
        <v>228000</v>
      </c>
      <c r="K686" s="12">
        <f>'[1]9.ведомства'!L837</f>
        <v>0</v>
      </c>
      <c r="L686" s="13"/>
    </row>
    <row r="687" spans="1:12" x14ac:dyDescent="0.25">
      <c r="A687" s="15" t="s">
        <v>610</v>
      </c>
      <c r="B687" s="10" t="s">
        <v>238</v>
      </c>
      <c r="C687" s="10"/>
      <c r="D687" s="10"/>
      <c r="E687" s="10"/>
      <c r="F687" s="12">
        <f t="shared" ref="F687:K687" si="356">F688+F756</f>
        <v>247071467.18000001</v>
      </c>
      <c r="G687" s="12">
        <f t="shared" si="356"/>
        <v>9485345.9099999983</v>
      </c>
      <c r="H687" s="12">
        <f t="shared" si="356"/>
        <v>1409352.12</v>
      </c>
      <c r="I687" s="12">
        <f t="shared" si="356"/>
        <v>0</v>
      </c>
      <c r="J687" s="12">
        <f t="shared" si="356"/>
        <v>248480819.29999995</v>
      </c>
      <c r="K687" s="12">
        <f t="shared" si="356"/>
        <v>9485345.9099999983</v>
      </c>
      <c r="L687" s="13"/>
    </row>
    <row r="688" spans="1:12" x14ac:dyDescent="0.25">
      <c r="A688" s="15" t="s">
        <v>611</v>
      </c>
      <c r="B688" s="10" t="s">
        <v>238</v>
      </c>
      <c r="C688" s="10" t="s">
        <v>14</v>
      </c>
      <c r="D688" s="10"/>
      <c r="E688" s="10"/>
      <c r="F688" s="12">
        <f t="shared" ref="F688:K688" si="357">F696+F689</f>
        <v>203770842.55000001</v>
      </c>
      <c r="G688" s="12">
        <f t="shared" si="357"/>
        <v>9221902.3099999987</v>
      </c>
      <c r="H688" s="12">
        <f t="shared" si="357"/>
        <v>1612389.24</v>
      </c>
      <c r="I688" s="12">
        <f t="shared" si="357"/>
        <v>0</v>
      </c>
      <c r="J688" s="12">
        <f t="shared" si="357"/>
        <v>205383231.78999996</v>
      </c>
      <c r="K688" s="12">
        <f t="shared" si="357"/>
        <v>9221902.3099999987</v>
      </c>
      <c r="L688" s="13"/>
    </row>
    <row r="689" spans="1:12" ht="38.25" x14ac:dyDescent="0.25">
      <c r="A689" s="15" t="s">
        <v>523</v>
      </c>
      <c r="B689" s="10" t="s">
        <v>238</v>
      </c>
      <c r="C689" s="10" t="s">
        <v>14</v>
      </c>
      <c r="D689" s="10" t="s">
        <v>300</v>
      </c>
      <c r="E689" s="10"/>
      <c r="F689" s="12">
        <f>F690</f>
        <v>852100</v>
      </c>
      <c r="G689" s="12">
        <f t="shared" ref="G689:K690" si="358">G690</f>
        <v>0</v>
      </c>
      <c r="H689" s="12">
        <f t="shared" si="358"/>
        <v>0</v>
      </c>
      <c r="I689" s="12">
        <f t="shared" si="358"/>
        <v>0</v>
      </c>
      <c r="J689" s="12">
        <f t="shared" si="358"/>
        <v>852100</v>
      </c>
      <c r="K689" s="12">
        <f t="shared" si="358"/>
        <v>0</v>
      </c>
      <c r="L689" s="13"/>
    </row>
    <row r="690" spans="1:12" ht="38.25" x14ac:dyDescent="0.25">
      <c r="A690" s="15" t="s">
        <v>524</v>
      </c>
      <c r="B690" s="10" t="s">
        <v>238</v>
      </c>
      <c r="C690" s="10" t="s">
        <v>14</v>
      </c>
      <c r="D690" s="10" t="s">
        <v>525</v>
      </c>
      <c r="E690" s="10"/>
      <c r="F690" s="12">
        <f>F691</f>
        <v>852100</v>
      </c>
      <c r="G690" s="12">
        <f t="shared" si="358"/>
        <v>0</v>
      </c>
      <c r="H690" s="12">
        <f t="shared" si="358"/>
        <v>0</v>
      </c>
      <c r="I690" s="12">
        <f t="shared" si="358"/>
        <v>0</v>
      </c>
      <c r="J690" s="12">
        <f t="shared" si="358"/>
        <v>852100</v>
      </c>
      <c r="K690" s="12">
        <f t="shared" si="358"/>
        <v>0</v>
      </c>
      <c r="L690" s="13"/>
    </row>
    <row r="691" spans="1:12" ht="51" x14ac:dyDescent="0.25">
      <c r="A691" s="21" t="s">
        <v>526</v>
      </c>
      <c r="B691" s="10" t="s">
        <v>238</v>
      </c>
      <c r="C691" s="10" t="s">
        <v>14</v>
      </c>
      <c r="D691" s="10" t="s">
        <v>527</v>
      </c>
      <c r="E691" s="10"/>
      <c r="F691" s="12">
        <f t="shared" ref="F691:K691" si="359">F692+F694</f>
        <v>852100</v>
      </c>
      <c r="G691" s="12">
        <f t="shared" si="359"/>
        <v>0</v>
      </c>
      <c r="H691" s="12">
        <f t="shared" si="359"/>
        <v>0</v>
      </c>
      <c r="I691" s="12">
        <f t="shared" si="359"/>
        <v>0</v>
      </c>
      <c r="J691" s="12">
        <f t="shared" si="359"/>
        <v>852100</v>
      </c>
      <c r="K691" s="12">
        <f t="shared" si="359"/>
        <v>0</v>
      </c>
      <c r="L691" s="13"/>
    </row>
    <row r="692" spans="1:12" ht="38.25" x14ac:dyDescent="0.25">
      <c r="A692" s="25" t="s">
        <v>612</v>
      </c>
      <c r="B692" s="10" t="s">
        <v>238</v>
      </c>
      <c r="C692" s="10" t="s">
        <v>14</v>
      </c>
      <c r="D692" s="10" t="s">
        <v>613</v>
      </c>
      <c r="E692" s="10"/>
      <c r="F692" s="12">
        <f t="shared" ref="F692:K692" si="360">F693</f>
        <v>274400</v>
      </c>
      <c r="G692" s="12">
        <f t="shared" si="360"/>
        <v>0</v>
      </c>
      <c r="H692" s="12">
        <f t="shared" si="360"/>
        <v>0</v>
      </c>
      <c r="I692" s="12">
        <f t="shared" si="360"/>
        <v>0</v>
      </c>
      <c r="J692" s="12">
        <f t="shared" si="360"/>
        <v>274400</v>
      </c>
      <c r="K692" s="12">
        <f t="shared" si="360"/>
        <v>0</v>
      </c>
      <c r="L692" s="13"/>
    </row>
    <row r="693" spans="1:12" ht="38.25" x14ac:dyDescent="0.25">
      <c r="A693" s="15" t="s">
        <v>108</v>
      </c>
      <c r="B693" s="10" t="s">
        <v>238</v>
      </c>
      <c r="C693" s="10" t="s">
        <v>14</v>
      </c>
      <c r="D693" s="10" t="s">
        <v>613</v>
      </c>
      <c r="E693" s="10" t="s">
        <v>291</v>
      </c>
      <c r="F693" s="12">
        <f>'[1]9.ведомства'!G844</f>
        <v>274400</v>
      </c>
      <c r="G693" s="12">
        <f>'[1]9.ведомства'!H844</f>
        <v>0</v>
      </c>
      <c r="H693" s="12">
        <f>'[1]9.ведомства'!I844</f>
        <v>0</v>
      </c>
      <c r="I693" s="12">
        <f>'[1]9.ведомства'!J844</f>
        <v>0</v>
      </c>
      <c r="J693" s="12">
        <f>'[1]9.ведомства'!K844</f>
        <v>274400</v>
      </c>
      <c r="K693" s="12">
        <f>'[1]9.ведомства'!L844</f>
        <v>0</v>
      </c>
      <c r="L693" s="13"/>
    </row>
    <row r="694" spans="1:12" ht="38.25" x14ac:dyDescent="0.25">
      <c r="A694" s="25" t="s">
        <v>614</v>
      </c>
      <c r="B694" s="10" t="s">
        <v>238</v>
      </c>
      <c r="C694" s="10" t="s">
        <v>14</v>
      </c>
      <c r="D694" s="10" t="s">
        <v>615</v>
      </c>
      <c r="E694" s="10"/>
      <c r="F694" s="12">
        <f t="shared" ref="F694:K694" si="361">F695</f>
        <v>577700</v>
      </c>
      <c r="G694" s="12">
        <f t="shared" si="361"/>
        <v>0</v>
      </c>
      <c r="H694" s="12">
        <f t="shared" si="361"/>
        <v>0</v>
      </c>
      <c r="I694" s="12">
        <f t="shared" si="361"/>
        <v>0</v>
      </c>
      <c r="J694" s="12">
        <f t="shared" si="361"/>
        <v>577700</v>
      </c>
      <c r="K694" s="12">
        <f t="shared" si="361"/>
        <v>0</v>
      </c>
      <c r="L694" s="13"/>
    </row>
    <row r="695" spans="1:12" ht="38.25" x14ac:dyDescent="0.25">
      <c r="A695" s="15" t="s">
        <v>108</v>
      </c>
      <c r="B695" s="10" t="s">
        <v>238</v>
      </c>
      <c r="C695" s="10" t="s">
        <v>14</v>
      </c>
      <c r="D695" s="10" t="s">
        <v>615</v>
      </c>
      <c r="E695" s="10" t="s">
        <v>291</v>
      </c>
      <c r="F695" s="12">
        <f>'[1]9.ведомства'!G846</f>
        <v>577700</v>
      </c>
      <c r="G695" s="12">
        <f>'[1]9.ведомства'!H846</f>
        <v>0</v>
      </c>
      <c r="H695" s="12">
        <f>'[1]9.ведомства'!I846</f>
        <v>0</v>
      </c>
      <c r="I695" s="12">
        <f>'[1]9.ведомства'!J846</f>
        <v>0</v>
      </c>
      <c r="J695" s="12">
        <f>'[1]9.ведомства'!K846</f>
        <v>577700</v>
      </c>
      <c r="K695" s="12">
        <f>'[1]9.ведомства'!L846</f>
        <v>0</v>
      </c>
      <c r="L695" s="13"/>
    </row>
    <row r="696" spans="1:12" ht="25.5" x14ac:dyDescent="0.25">
      <c r="A696" s="15" t="s">
        <v>607</v>
      </c>
      <c r="B696" s="10" t="s">
        <v>238</v>
      </c>
      <c r="C696" s="10" t="s">
        <v>14</v>
      </c>
      <c r="D696" s="10" t="s">
        <v>323</v>
      </c>
      <c r="E696" s="10"/>
      <c r="F696" s="12">
        <f t="shared" ref="F696:K696" si="362">F697+F715+F738</f>
        <v>202918742.55000001</v>
      </c>
      <c r="G696" s="12">
        <f t="shared" si="362"/>
        <v>9221902.3099999987</v>
      </c>
      <c r="H696" s="12">
        <f t="shared" si="362"/>
        <v>1612389.24</v>
      </c>
      <c r="I696" s="12">
        <f t="shared" si="362"/>
        <v>0</v>
      </c>
      <c r="J696" s="12">
        <f t="shared" si="362"/>
        <v>204531131.78999996</v>
      </c>
      <c r="K696" s="12">
        <f t="shared" si="362"/>
        <v>9221902.3099999987</v>
      </c>
      <c r="L696" s="13"/>
    </row>
    <row r="697" spans="1:12" ht="51" x14ac:dyDescent="0.25">
      <c r="A697" s="15" t="s">
        <v>616</v>
      </c>
      <c r="B697" s="10" t="s">
        <v>238</v>
      </c>
      <c r="C697" s="10" t="s">
        <v>14</v>
      </c>
      <c r="D697" s="10" t="s">
        <v>617</v>
      </c>
      <c r="E697" s="10"/>
      <c r="F697" s="12">
        <f>F698</f>
        <v>70702743.150000006</v>
      </c>
      <c r="G697" s="12">
        <f t="shared" ref="G697:K697" si="363">G698</f>
        <v>3160033.3499999996</v>
      </c>
      <c r="H697" s="12">
        <f t="shared" si="363"/>
        <v>544169.58000000007</v>
      </c>
      <c r="I697" s="12">
        <f t="shared" si="363"/>
        <v>0</v>
      </c>
      <c r="J697" s="12">
        <f t="shared" si="363"/>
        <v>71246912.729999989</v>
      </c>
      <c r="K697" s="12">
        <f t="shared" si="363"/>
        <v>3160033.3499999996</v>
      </c>
      <c r="L697" s="13"/>
    </row>
    <row r="698" spans="1:12" ht="25.5" x14ac:dyDescent="0.25">
      <c r="A698" s="15" t="s">
        <v>618</v>
      </c>
      <c r="B698" s="10" t="s">
        <v>238</v>
      </c>
      <c r="C698" s="10" t="s">
        <v>14</v>
      </c>
      <c r="D698" s="10" t="s">
        <v>619</v>
      </c>
      <c r="E698" s="10"/>
      <c r="F698" s="12">
        <f>F699+F701+F703+F713+F711+F705+F707+F709</f>
        <v>70702743.150000006</v>
      </c>
      <c r="G698" s="12">
        <f t="shared" ref="G698:K698" si="364">G699+G701+G703+G713+G711+G705+G707+G709</f>
        <v>3160033.3499999996</v>
      </c>
      <c r="H698" s="12">
        <f t="shared" si="364"/>
        <v>544169.58000000007</v>
      </c>
      <c r="I698" s="12">
        <f t="shared" si="364"/>
        <v>0</v>
      </c>
      <c r="J698" s="12">
        <f t="shared" si="364"/>
        <v>71246912.729999989</v>
      </c>
      <c r="K698" s="12">
        <f t="shared" si="364"/>
        <v>3160033.3499999996</v>
      </c>
      <c r="L698" s="13"/>
    </row>
    <row r="699" spans="1:12" ht="63.75" x14ac:dyDescent="0.25">
      <c r="A699" s="15" t="s">
        <v>28</v>
      </c>
      <c r="B699" s="10" t="s">
        <v>238</v>
      </c>
      <c r="C699" s="10" t="s">
        <v>14</v>
      </c>
      <c r="D699" s="10" t="s">
        <v>620</v>
      </c>
      <c r="E699" s="10"/>
      <c r="F699" s="12">
        <f t="shared" ref="F699:K699" si="365">F700</f>
        <v>800000</v>
      </c>
      <c r="G699" s="12">
        <f t="shared" si="365"/>
        <v>0</v>
      </c>
      <c r="H699" s="12">
        <f t="shared" si="365"/>
        <v>-54107.32</v>
      </c>
      <c r="I699" s="12">
        <f t="shared" si="365"/>
        <v>0</v>
      </c>
      <c r="J699" s="12">
        <f t="shared" si="365"/>
        <v>745892.68</v>
      </c>
      <c r="K699" s="12">
        <f t="shared" si="365"/>
        <v>0</v>
      </c>
      <c r="L699" s="13"/>
    </row>
    <row r="700" spans="1:12" ht="38.25" x14ac:dyDescent="0.25">
      <c r="A700" s="15" t="s">
        <v>108</v>
      </c>
      <c r="B700" s="10" t="s">
        <v>238</v>
      </c>
      <c r="C700" s="10" t="s">
        <v>14</v>
      </c>
      <c r="D700" s="10" t="s">
        <v>620</v>
      </c>
      <c r="E700" s="10" t="s">
        <v>291</v>
      </c>
      <c r="F700" s="12">
        <f>'[1]9.ведомства'!G851</f>
        <v>800000</v>
      </c>
      <c r="G700" s="12">
        <f>'[1]9.ведомства'!H851</f>
        <v>0</v>
      </c>
      <c r="H700" s="12">
        <f>'[1]9.ведомства'!I851</f>
        <v>-54107.32</v>
      </c>
      <c r="I700" s="12">
        <f>'[1]9.ведомства'!J851</f>
        <v>0</v>
      </c>
      <c r="J700" s="12">
        <f>'[1]9.ведомства'!K851</f>
        <v>745892.68</v>
      </c>
      <c r="K700" s="12">
        <f>'[1]9.ведомства'!L851</f>
        <v>0</v>
      </c>
      <c r="L700" s="13"/>
    </row>
    <row r="701" spans="1:12" ht="63.75" x14ac:dyDescent="0.25">
      <c r="A701" s="15" t="s">
        <v>165</v>
      </c>
      <c r="B701" s="10" t="s">
        <v>238</v>
      </c>
      <c r="C701" s="10" t="s">
        <v>14</v>
      </c>
      <c r="D701" s="10" t="s">
        <v>621</v>
      </c>
      <c r="E701" s="10"/>
      <c r="F701" s="12">
        <f t="shared" ref="F701:K701" si="366">F702</f>
        <v>3123990.84</v>
      </c>
      <c r="G701" s="12">
        <f t="shared" si="366"/>
        <v>3123990.84</v>
      </c>
      <c r="H701" s="12">
        <f t="shared" si="366"/>
        <v>0</v>
      </c>
      <c r="I701" s="12">
        <f t="shared" si="366"/>
        <v>0</v>
      </c>
      <c r="J701" s="12">
        <f t="shared" si="366"/>
        <v>3123990.84</v>
      </c>
      <c r="K701" s="12">
        <f t="shared" si="366"/>
        <v>3123990.84</v>
      </c>
      <c r="L701" s="13"/>
    </row>
    <row r="702" spans="1:12" ht="38.25" x14ac:dyDescent="0.25">
      <c r="A702" s="15" t="s">
        <v>108</v>
      </c>
      <c r="B702" s="10" t="s">
        <v>238</v>
      </c>
      <c r="C702" s="10" t="s">
        <v>14</v>
      </c>
      <c r="D702" s="10" t="s">
        <v>621</v>
      </c>
      <c r="E702" s="10" t="s">
        <v>291</v>
      </c>
      <c r="F702" s="12">
        <f>'[1]9.ведомства'!G853</f>
        <v>3123990.84</v>
      </c>
      <c r="G702" s="12">
        <f>'[1]9.ведомства'!H853</f>
        <v>3123990.84</v>
      </c>
      <c r="H702" s="12">
        <f>'[1]9.ведомства'!I853</f>
        <v>0</v>
      </c>
      <c r="I702" s="12">
        <f>'[1]9.ведомства'!J853</f>
        <v>0</v>
      </c>
      <c r="J702" s="12">
        <f>'[1]9.ведомства'!K853</f>
        <v>3123990.84</v>
      </c>
      <c r="K702" s="12">
        <f>'[1]9.ведомства'!L853</f>
        <v>3123990.84</v>
      </c>
      <c r="L702" s="13"/>
    </row>
    <row r="703" spans="1:12" ht="38.25" x14ac:dyDescent="0.25">
      <c r="A703" s="25" t="s">
        <v>166</v>
      </c>
      <c r="B703" s="10" t="s">
        <v>238</v>
      </c>
      <c r="C703" s="10" t="s">
        <v>14</v>
      </c>
      <c r="D703" s="10" t="s">
        <v>622</v>
      </c>
      <c r="E703" s="11"/>
      <c r="F703" s="12">
        <f t="shared" ref="F703:K703" si="367">F704</f>
        <v>52962145.359999999</v>
      </c>
      <c r="G703" s="12">
        <f t="shared" si="367"/>
        <v>0</v>
      </c>
      <c r="H703" s="12">
        <f t="shared" si="367"/>
        <v>0</v>
      </c>
      <c r="I703" s="12">
        <f t="shared" si="367"/>
        <v>0</v>
      </c>
      <c r="J703" s="12">
        <f t="shared" si="367"/>
        <v>52962145.359999999</v>
      </c>
      <c r="K703" s="12">
        <f t="shared" si="367"/>
        <v>0</v>
      </c>
      <c r="L703" s="13"/>
    </row>
    <row r="704" spans="1:12" ht="38.25" x14ac:dyDescent="0.25">
      <c r="A704" s="15" t="s">
        <v>108</v>
      </c>
      <c r="B704" s="10" t="s">
        <v>238</v>
      </c>
      <c r="C704" s="10" t="s">
        <v>14</v>
      </c>
      <c r="D704" s="10" t="s">
        <v>622</v>
      </c>
      <c r="E704" s="11">
        <v>600</v>
      </c>
      <c r="F704" s="12">
        <f>'[1]9.ведомства'!G855</f>
        <v>52962145.359999999</v>
      </c>
      <c r="G704" s="12">
        <f>'[1]9.ведомства'!H855</f>
        <v>0</v>
      </c>
      <c r="H704" s="12">
        <f>'[1]9.ведомства'!I855</f>
        <v>0</v>
      </c>
      <c r="I704" s="12">
        <f>'[1]9.ведомства'!J855</f>
        <v>0</v>
      </c>
      <c r="J704" s="12">
        <f>'[1]9.ведомства'!K855</f>
        <v>52962145.359999999</v>
      </c>
      <c r="K704" s="12">
        <f>'[1]9.ведомства'!L855</f>
        <v>0</v>
      </c>
      <c r="L704" s="13"/>
    </row>
    <row r="705" spans="1:12" ht="38.25" x14ac:dyDescent="0.25">
      <c r="A705" s="25" t="s">
        <v>168</v>
      </c>
      <c r="B705" s="10" t="s">
        <v>238</v>
      </c>
      <c r="C705" s="10" t="s">
        <v>14</v>
      </c>
      <c r="D705" s="10" t="s">
        <v>623</v>
      </c>
      <c r="E705" s="11"/>
      <c r="F705" s="12">
        <f>F706</f>
        <v>4295646</v>
      </c>
      <c r="G705" s="12">
        <f t="shared" ref="G705:K705" si="368">G706</f>
        <v>0</v>
      </c>
      <c r="H705" s="12">
        <f t="shared" si="368"/>
        <v>100000</v>
      </c>
      <c r="I705" s="12">
        <f t="shared" si="368"/>
        <v>0</v>
      </c>
      <c r="J705" s="12">
        <f t="shared" si="368"/>
        <v>4395646</v>
      </c>
      <c r="K705" s="12">
        <f t="shared" si="368"/>
        <v>0</v>
      </c>
      <c r="L705" s="13"/>
    </row>
    <row r="706" spans="1:12" ht="38.25" x14ac:dyDescent="0.25">
      <c r="A706" s="15" t="s">
        <v>108</v>
      </c>
      <c r="B706" s="10" t="s">
        <v>238</v>
      </c>
      <c r="C706" s="10" t="s">
        <v>14</v>
      </c>
      <c r="D706" s="10" t="s">
        <v>623</v>
      </c>
      <c r="E706" s="11">
        <v>600</v>
      </c>
      <c r="F706" s="12">
        <f>'[1]9.ведомства'!G857</f>
        <v>4295646</v>
      </c>
      <c r="G706" s="12">
        <f>'[1]9.ведомства'!H857</f>
        <v>0</v>
      </c>
      <c r="H706" s="12">
        <f>'[1]9.ведомства'!I857</f>
        <v>100000</v>
      </c>
      <c r="I706" s="12">
        <f>'[1]9.ведомства'!J857</f>
        <v>0</v>
      </c>
      <c r="J706" s="12">
        <f>'[1]9.ведомства'!K857</f>
        <v>4395646</v>
      </c>
      <c r="K706" s="12">
        <f>'[1]9.ведомства'!L857</f>
        <v>0</v>
      </c>
      <c r="L706" s="13"/>
    </row>
    <row r="707" spans="1:12" ht="38.25" x14ac:dyDescent="0.25">
      <c r="A707" s="25" t="s">
        <v>170</v>
      </c>
      <c r="B707" s="10" t="s">
        <v>238</v>
      </c>
      <c r="C707" s="10" t="s">
        <v>14</v>
      </c>
      <c r="D707" s="10" t="s">
        <v>624</v>
      </c>
      <c r="E707" s="11"/>
      <c r="F707" s="12">
        <f>F708</f>
        <v>4207700</v>
      </c>
      <c r="G707" s="12">
        <f t="shared" ref="G707:K707" si="369">G708</f>
        <v>0</v>
      </c>
      <c r="H707" s="12">
        <f t="shared" si="369"/>
        <v>0</v>
      </c>
      <c r="I707" s="12">
        <f t="shared" si="369"/>
        <v>0</v>
      </c>
      <c r="J707" s="12">
        <f t="shared" si="369"/>
        <v>4207700</v>
      </c>
      <c r="K707" s="12">
        <f t="shared" si="369"/>
        <v>0</v>
      </c>
      <c r="L707" s="13"/>
    </row>
    <row r="708" spans="1:12" ht="38.25" x14ac:dyDescent="0.25">
      <c r="A708" s="15" t="s">
        <v>108</v>
      </c>
      <c r="B708" s="10" t="s">
        <v>238</v>
      </c>
      <c r="C708" s="10" t="s">
        <v>14</v>
      </c>
      <c r="D708" s="10" t="s">
        <v>624</v>
      </c>
      <c r="E708" s="11">
        <v>600</v>
      </c>
      <c r="F708" s="12">
        <f>'[1]9.ведомства'!G859</f>
        <v>4207700</v>
      </c>
      <c r="G708" s="12">
        <f>'[1]9.ведомства'!H859</f>
        <v>0</v>
      </c>
      <c r="H708" s="12">
        <f>'[1]9.ведомства'!I859</f>
        <v>0</v>
      </c>
      <c r="I708" s="12">
        <f>'[1]9.ведомства'!J859</f>
        <v>0</v>
      </c>
      <c r="J708" s="12">
        <f>'[1]9.ведомства'!K859</f>
        <v>4207700</v>
      </c>
      <c r="K708" s="12">
        <f>'[1]9.ведомства'!L859</f>
        <v>0</v>
      </c>
      <c r="L708" s="13"/>
    </row>
    <row r="709" spans="1:12" ht="38.25" x14ac:dyDescent="0.25">
      <c r="A709" s="25" t="s">
        <v>172</v>
      </c>
      <c r="B709" s="10" t="s">
        <v>238</v>
      </c>
      <c r="C709" s="10" t="s">
        <v>14</v>
      </c>
      <c r="D709" s="10" t="s">
        <v>625</v>
      </c>
      <c r="E709" s="11"/>
      <c r="F709" s="12">
        <f>F710</f>
        <v>2946985.04</v>
      </c>
      <c r="G709" s="12">
        <f t="shared" ref="G709:K709" si="370">G710</f>
        <v>0</v>
      </c>
      <c r="H709" s="12">
        <f t="shared" si="370"/>
        <v>498276.9</v>
      </c>
      <c r="I709" s="12">
        <f t="shared" si="370"/>
        <v>0</v>
      </c>
      <c r="J709" s="12">
        <f t="shared" si="370"/>
        <v>3445261.94</v>
      </c>
      <c r="K709" s="12">
        <f t="shared" si="370"/>
        <v>0</v>
      </c>
      <c r="L709" s="13"/>
    </row>
    <row r="710" spans="1:12" ht="38.25" x14ac:dyDescent="0.25">
      <c r="A710" s="15" t="s">
        <v>108</v>
      </c>
      <c r="B710" s="10" t="s">
        <v>238</v>
      </c>
      <c r="C710" s="10" t="s">
        <v>14</v>
      </c>
      <c r="D710" s="10" t="s">
        <v>625</v>
      </c>
      <c r="E710" s="11">
        <v>600</v>
      </c>
      <c r="F710" s="12">
        <f>'[1]9.ведомства'!G861</f>
        <v>2946985.04</v>
      </c>
      <c r="G710" s="12">
        <f>'[1]9.ведомства'!H861</f>
        <v>0</v>
      </c>
      <c r="H710" s="12">
        <f>'[1]9.ведомства'!I861</f>
        <v>498276.9</v>
      </c>
      <c r="I710" s="12">
        <f>'[1]9.ведомства'!J861</f>
        <v>0</v>
      </c>
      <c r="J710" s="12">
        <f>'[1]9.ведомства'!K861</f>
        <v>3445261.94</v>
      </c>
      <c r="K710" s="12">
        <f>'[1]9.ведомства'!L861</f>
        <v>0</v>
      </c>
      <c r="L710" s="13"/>
    </row>
    <row r="711" spans="1:12" ht="25.5" x14ac:dyDescent="0.25">
      <c r="A711" s="15" t="s">
        <v>626</v>
      </c>
      <c r="B711" s="10" t="s">
        <v>238</v>
      </c>
      <c r="C711" s="10" t="s">
        <v>14</v>
      </c>
      <c r="D711" s="10" t="s">
        <v>627</v>
      </c>
      <c r="E711" s="10"/>
      <c r="F711" s="12">
        <f t="shared" ref="F711:K711" si="371">F712</f>
        <v>586042.51</v>
      </c>
      <c r="G711" s="12">
        <f t="shared" si="371"/>
        <v>36042.51</v>
      </c>
      <c r="H711" s="12">
        <f t="shared" si="371"/>
        <v>0</v>
      </c>
      <c r="I711" s="12">
        <f t="shared" si="371"/>
        <v>0</v>
      </c>
      <c r="J711" s="12">
        <f t="shared" si="371"/>
        <v>586042.51</v>
      </c>
      <c r="K711" s="12">
        <f t="shared" si="371"/>
        <v>36042.51</v>
      </c>
      <c r="L711" s="13"/>
    </row>
    <row r="712" spans="1:12" ht="38.25" x14ac:dyDescent="0.25">
      <c r="A712" s="15" t="s">
        <v>108</v>
      </c>
      <c r="B712" s="10" t="s">
        <v>238</v>
      </c>
      <c r="C712" s="10" t="s">
        <v>14</v>
      </c>
      <c r="D712" s="10" t="s">
        <v>627</v>
      </c>
      <c r="E712" s="10" t="s">
        <v>291</v>
      </c>
      <c r="F712" s="12">
        <f>'[1]9.ведомства'!G863</f>
        <v>586042.51</v>
      </c>
      <c r="G712" s="12">
        <f>'[1]9.ведомства'!H863</f>
        <v>36042.51</v>
      </c>
      <c r="H712" s="12">
        <f>'[1]9.ведомства'!I863</f>
        <v>0</v>
      </c>
      <c r="I712" s="12">
        <f>'[1]9.ведомства'!J863</f>
        <v>0</v>
      </c>
      <c r="J712" s="12">
        <f>'[1]9.ведомства'!K863</f>
        <v>586042.51</v>
      </c>
      <c r="K712" s="12">
        <f>'[1]9.ведомства'!L863</f>
        <v>36042.51</v>
      </c>
      <c r="L712" s="13"/>
    </row>
    <row r="713" spans="1:12" ht="51" x14ac:dyDescent="0.25">
      <c r="A713" s="15" t="s">
        <v>182</v>
      </c>
      <c r="B713" s="10" t="s">
        <v>238</v>
      </c>
      <c r="C713" s="10" t="s">
        <v>14</v>
      </c>
      <c r="D713" s="10" t="s">
        <v>628</v>
      </c>
      <c r="E713" s="10"/>
      <c r="F713" s="12">
        <f t="shared" ref="F713:K713" si="372">F714</f>
        <v>1780233.4</v>
      </c>
      <c r="G713" s="12">
        <f t="shared" si="372"/>
        <v>0</v>
      </c>
      <c r="H713" s="12">
        <f t="shared" si="372"/>
        <v>0</v>
      </c>
      <c r="I713" s="12">
        <f t="shared" si="372"/>
        <v>0</v>
      </c>
      <c r="J713" s="12">
        <f t="shared" si="372"/>
        <v>1780233.4</v>
      </c>
      <c r="K713" s="12">
        <f t="shared" si="372"/>
        <v>0</v>
      </c>
      <c r="L713" s="13"/>
    </row>
    <row r="714" spans="1:12" ht="38.25" x14ac:dyDescent="0.25">
      <c r="A714" s="15" t="s">
        <v>108</v>
      </c>
      <c r="B714" s="10" t="s">
        <v>238</v>
      </c>
      <c r="C714" s="10" t="s">
        <v>14</v>
      </c>
      <c r="D714" s="10" t="s">
        <v>628</v>
      </c>
      <c r="E714" s="10" t="s">
        <v>291</v>
      </c>
      <c r="F714" s="12">
        <f>'[1]9.ведомства'!G867</f>
        <v>1780233.4</v>
      </c>
      <c r="G714" s="12">
        <f>'[1]9.ведомства'!H867</f>
        <v>0</v>
      </c>
      <c r="H714" s="12">
        <f>'[1]9.ведомства'!I867</f>
        <v>0</v>
      </c>
      <c r="I714" s="12">
        <f>'[1]9.ведомства'!J867</f>
        <v>0</v>
      </c>
      <c r="J714" s="12">
        <f>'[1]9.ведомства'!K867</f>
        <v>1780233.4</v>
      </c>
      <c r="K714" s="12">
        <f>'[1]9.ведомства'!L867</f>
        <v>0</v>
      </c>
      <c r="L714" s="13"/>
    </row>
    <row r="715" spans="1:12" ht="38.25" x14ac:dyDescent="0.25">
      <c r="A715" s="15" t="s">
        <v>629</v>
      </c>
      <c r="B715" s="10" t="s">
        <v>238</v>
      </c>
      <c r="C715" s="10" t="s">
        <v>14</v>
      </c>
      <c r="D715" s="10" t="s">
        <v>630</v>
      </c>
      <c r="E715" s="10"/>
      <c r="F715" s="12">
        <f t="shared" ref="F715:K715" si="373">F716+F733</f>
        <v>111371375</v>
      </c>
      <c r="G715" s="12">
        <f t="shared" si="373"/>
        <v>5147732.93</v>
      </c>
      <c r="H715" s="12">
        <f t="shared" si="373"/>
        <v>1032677.74</v>
      </c>
      <c r="I715" s="12">
        <f t="shared" si="373"/>
        <v>0</v>
      </c>
      <c r="J715" s="12">
        <f t="shared" si="373"/>
        <v>112404052.73999999</v>
      </c>
      <c r="K715" s="12">
        <f t="shared" si="373"/>
        <v>5147732.93</v>
      </c>
      <c r="L715" s="13"/>
    </row>
    <row r="716" spans="1:12" ht="51" x14ac:dyDescent="0.25">
      <c r="A716" s="15" t="s">
        <v>631</v>
      </c>
      <c r="B716" s="10" t="s">
        <v>238</v>
      </c>
      <c r="C716" s="10" t="s">
        <v>14</v>
      </c>
      <c r="D716" s="10" t="s">
        <v>632</v>
      </c>
      <c r="E716" s="10"/>
      <c r="F716" s="12">
        <f>F717+F719+F721+F731+F729+F723+F725+F727</f>
        <v>104371375</v>
      </c>
      <c r="G716" s="12">
        <f t="shared" ref="G716:K716" si="374">G717+G719+G721+G731+G729+G723+G725+G727</f>
        <v>5147732.93</v>
      </c>
      <c r="H716" s="12">
        <f t="shared" si="374"/>
        <v>-262253.26</v>
      </c>
      <c r="I716" s="12">
        <f t="shared" si="374"/>
        <v>0</v>
      </c>
      <c r="J716" s="12">
        <f t="shared" si="374"/>
        <v>104109121.73999999</v>
      </c>
      <c r="K716" s="12">
        <f t="shared" si="374"/>
        <v>5147732.93</v>
      </c>
      <c r="L716" s="13"/>
    </row>
    <row r="717" spans="1:12" ht="63.75" x14ac:dyDescent="0.25">
      <c r="A717" s="15" t="s">
        <v>28</v>
      </c>
      <c r="B717" s="10" t="s">
        <v>238</v>
      </c>
      <c r="C717" s="10" t="s">
        <v>14</v>
      </c>
      <c r="D717" s="10" t="s">
        <v>633</v>
      </c>
      <c r="E717" s="10"/>
      <c r="F717" s="12">
        <f t="shared" ref="F717:K717" si="375">F718</f>
        <v>1170000</v>
      </c>
      <c r="G717" s="12">
        <f t="shared" si="375"/>
        <v>0</v>
      </c>
      <c r="H717" s="12">
        <f t="shared" si="375"/>
        <v>-162253.26</v>
      </c>
      <c r="I717" s="12">
        <f t="shared" si="375"/>
        <v>0</v>
      </c>
      <c r="J717" s="12">
        <f t="shared" si="375"/>
        <v>1007746.74</v>
      </c>
      <c r="K717" s="12">
        <f t="shared" si="375"/>
        <v>0</v>
      </c>
      <c r="L717" s="13"/>
    </row>
    <row r="718" spans="1:12" ht="38.25" x14ac:dyDescent="0.25">
      <c r="A718" s="15" t="s">
        <v>108</v>
      </c>
      <c r="B718" s="10" t="s">
        <v>238</v>
      </c>
      <c r="C718" s="10" t="s">
        <v>14</v>
      </c>
      <c r="D718" s="10" t="s">
        <v>633</v>
      </c>
      <c r="E718" s="10" t="s">
        <v>291</v>
      </c>
      <c r="F718" s="12">
        <f>'[1]9.ведомства'!G878</f>
        <v>1170000</v>
      </c>
      <c r="G718" s="12">
        <f>'[1]9.ведомства'!H878</f>
        <v>0</v>
      </c>
      <c r="H718" s="12">
        <f>'[1]9.ведомства'!I878</f>
        <v>-162253.26</v>
      </c>
      <c r="I718" s="12">
        <f>'[1]9.ведомства'!J878</f>
        <v>0</v>
      </c>
      <c r="J718" s="12">
        <f>'[1]9.ведомства'!K878</f>
        <v>1007746.74</v>
      </c>
      <c r="K718" s="12">
        <f>'[1]9.ведомства'!L878</f>
        <v>0</v>
      </c>
      <c r="L718" s="13"/>
    </row>
    <row r="719" spans="1:12" ht="63.75" x14ac:dyDescent="0.25">
      <c r="A719" s="15" t="s">
        <v>165</v>
      </c>
      <c r="B719" s="10" t="s">
        <v>238</v>
      </c>
      <c r="C719" s="10" t="s">
        <v>14</v>
      </c>
      <c r="D719" s="10" t="s">
        <v>634</v>
      </c>
      <c r="E719" s="10"/>
      <c r="F719" s="12">
        <f t="shared" ref="F719:K719" si="376">F720</f>
        <v>5147732.93</v>
      </c>
      <c r="G719" s="12">
        <f t="shared" si="376"/>
        <v>5147732.93</v>
      </c>
      <c r="H719" s="12">
        <f t="shared" si="376"/>
        <v>0</v>
      </c>
      <c r="I719" s="12">
        <f t="shared" si="376"/>
        <v>0</v>
      </c>
      <c r="J719" s="12">
        <f t="shared" si="376"/>
        <v>5147732.93</v>
      </c>
      <c r="K719" s="12">
        <f t="shared" si="376"/>
        <v>5147732.93</v>
      </c>
      <c r="L719" s="13"/>
    </row>
    <row r="720" spans="1:12" ht="38.25" x14ac:dyDescent="0.25">
      <c r="A720" s="15" t="s">
        <v>108</v>
      </c>
      <c r="B720" s="10" t="s">
        <v>238</v>
      </c>
      <c r="C720" s="10" t="s">
        <v>14</v>
      </c>
      <c r="D720" s="10" t="s">
        <v>634</v>
      </c>
      <c r="E720" s="10" t="s">
        <v>291</v>
      </c>
      <c r="F720" s="12">
        <f>'[1]9.ведомства'!G880</f>
        <v>5147732.93</v>
      </c>
      <c r="G720" s="12">
        <f>'[1]9.ведомства'!H880</f>
        <v>5147732.93</v>
      </c>
      <c r="H720" s="12">
        <f>'[1]9.ведомства'!I880</f>
        <v>0</v>
      </c>
      <c r="I720" s="12">
        <f>'[1]9.ведомства'!J880</f>
        <v>0</v>
      </c>
      <c r="J720" s="12">
        <f>'[1]9.ведомства'!K880</f>
        <v>5147732.93</v>
      </c>
      <c r="K720" s="12">
        <f>'[1]9.ведомства'!L880</f>
        <v>5147732.93</v>
      </c>
      <c r="L720" s="13"/>
    </row>
    <row r="721" spans="1:12" ht="38.25" x14ac:dyDescent="0.25">
      <c r="A721" s="25" t="s">
        <v>166</v>
      </c>
      <c r="B721" s="10" t="s">
        <v>238</v>
      </c>
      <c r="C721" s="10" t="s">
        <v>14</v>
      </c>
      <c r="D721" s="10" t="s">
        <v>635</v>
      </c>
      <c r="E721" s="11"/>
      <c r="F721" s="12">
        <f t="shared" ref="F721:K721" si="377">F722</f>
        <v>67692996.599999994</v>
      </c>
      <c r="G721" s="12">
        <f t="shared" si="377"/>
        <v>0</v>
      </c>
      <c r="H721" s="12">
        <f t="shared" si="377"/>
        <v>0</v>
      </c>
      <c r="I721" s="12">
        <f t="shared" si="377"/>
        <v>0</v>
      </c>
      <c r="J721" s="12">
        <f t="shared" si="377"/>
        <v>67692996.599999994</v>
      </c>
      <c r="K721" s="12">
        <f t="shared" si="377"/>
        <v>0</v>
      </c>
      <c r="L721" s="13"/>
    </row>
    <row r="722" spans="1:12" ht="38.25" x14ac:dyDescent="0.25">
      <c r="A722" s="15" t="s">
        <v>108</v>
      </c>
      <c r="B722" s="10" t="s">
        <v>238</v>
      </c>
      <c r="C722" s="10" t="s">
        <v>14</v>
      </c>
      <c r="D722" s="10" t="s">
        <v>635</v>
      </c>
      <c r="E722" s="11">
        <v>600</v>
      </c>
      <c r="F722" s="12">
        <f>'[1]9.ведомства'!G882</f>
        <v>67692996.599999994</v>
      </c>
      <c r="G722" s="12">
        <f>'[1]9.ведомства'!H882</f>
        <v>0</v>
      </c>
      <c r="H722" s="12">
        <f>'[1]9.ведомства'!I882</f>
        <v>0</v>
      </c>
      <c r="I722" s="12">
        <f>'[1]9.ведомства'!J882</f>
        <v>0</v>
      </c>
      <c r="J722" s="12">
        <f>'[1]9.ведомства'!K882</f>
        <v>67692996.599999994</v>
      </c>
      <c r="K722" s="12">
        <f>'[1]9.ведомства'!L882</f>
        <v>0</v>
      </c>
      <c r="L722" s="13"/>
    </row>
    <row r="723" spans="1:12" ht="38.25" x14ac:dyDescent="0.25">
      <c r="A723" s="25" t="s">
        <v>168</v>
      </c>
      <c r="B723" s="10" t="s">
        <v>238</v>
      </c>
      <c r="C723" s="10" t="s">
        <v>14</v>
      </c>
      <c r="D723" s="10" t="s">
        <v>636</v>
      </c>
      <c r="E723" s="11"/>
      <c r="F723" s="12">
        <f>F724</f>
        <v>6404702</v>
      </c>
      <c r="G723" s="12">
        <f t="shared" ref="G723:K723" si="378">G724</f>
        <v>0</v>
      </c>
      <c r="H723" s="12">
        <f t="shared" si="378"/>
        <v>0</v>
      </c>
      <c r="I723" s="12">
        <f t="shared" si="378"/>
        <v>0</v>
      </c>
      <c r="J723" s="12">
        <f t="shared" si="378"/>
        <v>6404702</v>
      </c>
      <c r="K723" s="12">
        <f t="shared" si="378"/>
        <v>0</v>
      </c>
      <c r="L723" s="13"/>
    </row>
    <row r="724" spans="1:12" ht="38.25" x14ac:dyDescent="0.25">
      <c r="A724" s="15" t="s">
        <v>108</v>
      </c>
      <c r="B724" s="10" t="s">
        <v>238</v>
      </c>
      <c r="C724" s="10" t="s">
        <v>14</v>
      </c>
      <c r="D724" s="10" t="s">
        <v>636</v>
      </c>
      <c r="E724" s="11">
        <v>600</v>
      </c>
      <c r="F724" s="12">
        <f>'[1]9.ведомства'!G884</f>
        <v>6404702</v>
      </c>
      <c r="G724" s="12">
        <f>'[1]9.ведомства'!H884</f>
        <v>0</v>
      </c>
      <c r="H724" s="12">
        <f>'[1]9.ведомства'!I884</f>
        <v>0</v>
      </c>
      <c r="I724" s="12">
        <f>'[1]9.ведомства'!J884</f>
        <v>0</v>
      </c>
      <c r="J724" s="12">
        <f>'[1]9.ведомства'!K884</f>
        <v>6404702</v>
      </c>
      <c r="K724" s="12">
        <f>'[1]9.ведомства'!L884</f>
        <v>0</v>
      </c>
      <c r="L724" s="13"/>
    </row>
    <row r="725" spans="1:12" ht="38.25" x14ac:dyDescent="0.25">
      <c r="A725" s="25" t="s">
        <v>170</v>
      </c>
      <c r="B725" s="10" t="s">
        <v>238</v>
      </c>
      <c r="C725" s="10" t="s">
        <v>14</v>
      </c>
      <c r="D725" s="10" t="s">
        <v>637</v>
      </c>
      <c r="E725" s="11"/>
      <c r="F725" s="12">
        <f>F726</f>
        <v>6714300</v>
      </c>
      <c r="G725" s="12">
        <f t="shared" ref="G725:K725" si="379">G726</f>
        <v>0</v>
      </c>
      <c r="H725" s="12">
        <f t="shared" si="379"/>
        <v>0</v>
      </c>
      <c r="I725" s="12">
        <f t="shared" si="379"/>
        <v>0</v>
      </c>
      <c r="J725" s="12">
        <f t="shared" si="379"/>
        <v>6714300</v>
      </c>
      <c r="K725" s="12">
        <f t="shared" si="379"/>
        <v>0</v>
      </c>
      <c r="L725" s="13"/>
    </row>
    <row r="726" spans="1:12" ht="38.25" x14ac:dyDescent="0.25">
      <c r="A726" s="15" t="s">
        <v>108</v>
      </c>
      <c r="B726" s="10" t="s">
        <v>238</v>
      </c>
      <c r="C726" s="10" t="s">
        <v>14</v>
      </c>
      <c r="D726" s="10" t="s">
        <v>637</v>
      </c>
      <c r="E726" s="11">
        <v>600</v>
      </c>
      <c r="F726" s="12">
        <f>'[1]9.ведомства'!G886</f>
        <v>6714300</v>
      </c>
      <c r="G726" s="12">
        <f>'[1]9.ведомства'!H886</f>
        <v>0</v>
      </c>
      <c r="H726" s="12">
        <f>'[1]9.ведомства'!I886</f>
        <v>0</v>
      </c>
      <c r="I726" s="12">
        <f>'[1]9.ведомства'!J886</f>
        <v>0</v>
      </c>
      <c r="J726" s="12">
        <f>'[1]9.ведомства'!K886</f>
        <v>6714300</v>
      </c>
      <c r="K726" s="12">
        <f>'[1]9.ведомства'!L886</f>
        <v>0</v>
      </c>
      <c r="L726" s="13"/>
    </row>
    <row r="727" spans="1:12" ht="38.25" x14ac:dyDescent="0.25">
      <c r="A727" s="25" t="s">
        <v>172</v>
      </c>
      <c r="B727" s="10" t="s">
        <v>238</v>
      </c>
      <c r="C727" s="10" t="s">
        <v>14</v>
      </c>
      <c r="D727" s="10" t="s">
        <v>638</v>
      </c>
      <c r="E727" s="11"/>
      <c r="F727" s="12">
        <f>F728</f>
        <v>10809163</v>
      </c>
      <c r="G727" s="12">
        <f t="shared" ref="G727:K727" si="380">G728</f>
        <v>0</v>
      </c>
      <c r="H727" s="12">
        <f t="shared" si="380"/>
        <v>0</v>
      </c>
      <c r="I727" s="12">
        <f t="shared" si="380"/>
        <v>0</v>
      </c>
      <c r="J727" s="12">
        <f t="shared" si="380"/>
        <v>10809163</v>
      </c>
      <c r="K727" s="12">
        <f t="shared" si="380"/>
        <v>0</v>
      </c>
      <c r="L727" s="13"/>
    </row>
    <row r="728" spans="1:12" ht="38.25" x14ac:dyDescent="0.25">
      <c r="A728" s="15" t="s">
        <v>108</v>
      </c>
      <c r="B728" s="10" t="s">
        <v>238</v>
      </c>
      <c r="C728" s="10" t="s">
        <v>14</v>
      </c>
      <c r="D728" s="10" t="s">
        <v>638</v>
      </c>
      <c r="E728" s="11">
        <v>600</v>
      </c>
      <c r="F728" s="12">
        <f>'[1]9.ведомства'!G888</f>
        <v>10809163</v>
      </c>
      <c r="G728" s="12">
        <f>'[1]9.ведомства'!H888</f>
        <v>0</v>
      </c>
      <c r="H728" s="12">
        <f>'[1]9.ведомства'!I888</f>
        <v>0</v>
      </c>
      <c r="I728" s="12">
        <f>'[1]9.ведомства'!J888</f>
        <v>0</v>
      </c>
      <c r="J728" s="12">
        <f>'[1]9.ведомства'!K888</f>
        <v>10809163</v>
      </c>
      <c r="K728" s="12">
        <f>'[1]9.ведомства'!L888</f>
        <v>0</v>
      </c>
      <c r="L728" s="13"/>
    </row>
    <row r="729" spans="1:12" ht="25.5" x14ac:dyDescent="0.25">
      <c r="A729" s="15" t="s">
        <v>178</v>
      </c>
      <c r="B729" s="10" t="s">
        <v>238</v>
      </c>
      <c r="C729" s="10" t="s">
        <v>14</v>
      </c>
      <c r="D729" s="10" t="s">
        <v>639</v>
      </c>
      <c r="E729" s="10"/>
      <c r="F729" s="12">
        <f t="shared" ref="F729:K729" si="381">F730</f>
        <v>3499000</v>
      </c>
      <c r="G729" s="12">
        <f t="shared" si="381"/>
        <v>0</v>
      </c>
      <c r="H729" s="12">
        <f t="shared" si="381"/>
        <v>-100000</v>
      </c>
      <c r="I729" s="12">
        <f t="shared" si="381"/>
        <v>0</v>
      </c>
      <c r="J729" s="12">
        <f t="shared" si="381"/>
        <v>3399000</v>
      </c>
      <c r="K729" s="12">
        <f t="shared" si="381"/>
        <v>0</v>
      </c>
      <c r="L729" s="13"/>
    </row>
    <row r="730" spans="1:12" ht="38.25" x14ac:dyDescent="0.25">
      <c r="A730" s="15" t="s">
        <v>108</v>
      </c>
      <c r="B730" s="10" t="s">
        <v>238</v>
      </c>
      <c r="C730" s="10" t="s">
        <v>14</v>
      </c>
      <c r="D730" s="10" t="s">
        <v>639</v>
      </c>
      <c r="E730" s="10" t="s">
        <v>291</v>
      </c>
      <c r="F730" s="12">
        <f>'[1]9.ведомства'!G890</f>
        <v>3499000</v>
      </c>
      <c r="G730" s="12">
        <f>'[1]9.ведомства'!H890</f>
        <v>0</v>
      </c>
      <c r="H730" s="12">
        <f>'[1]9.ведомства'!I890</f>
        <v>-100000</v>
      </c>
      <c r="I730" s="12">
        <f>'[1]9.ведомства'!J890</f>
        <v>0</v>
      </c>
      <c r="J730" s="12">
        <f>'[1]9.ведомства'!K890</f>
        <v>3399000</v>
      </c>
      <c r="K730" s="12">
        <f>'[1]9.ведомства'!L890</f>
        <v>0</v>
      </c>
      <c r="L730" s="13"/>
    </row>
    <row r="731" spans="1:12" ht="51" x14ac:dyDescent="0.25">
      <c r="A731" s="15" t="s">
        <v>182</v>
      </c>
      <c r="B731" s="10" t="s">
        <v>238</v>
      </c>
      <c r="C731" s="10" t="s">
        <v>14</v>
      </c>
      <c r="D731" s="10" t="s">
        <v>640</v>
      </c>
      <c r="E731" s="10"/>
      <c r="F731" s="12">
        <f t="shared" ref="F731:K731" si="382">F732</f>
        <v>2933480.47</v>
      </c>
      <c r="G731" s="12">
        <f t="shared" si="382"/>
        <v>0</v>
      </c>
      <c r="H731" s="12">
        <f t="shared" si="382"/>
        <v>0</v>
      </c>
      <c r="I731" s="12">
        <f t="shared" si="382"/>
        <v>0</v>
      </c>
      <c r="J731" s="12">
        <f t="shared" si="382"/>
        <v>2933480.47</v>
      </c>
      <c r="K731" s="12">
        <f t="shared" si="382"/>
        <v>0</v>
      </c>
      <c r="L731" s="13"/>
    </row>
    <row r="732" spans="1:12" ht="38.25" x14ac:dyDescent="0.25">
      <c r="A732" s="15" t="s">
        <v>108</v>
      </c>
      <c r="B732" s="10" t="s">
        <v>238</v>
      </c>
      <c r="C732" s="10" t="s">
        <v>14</v>
      </c>
      <c r="D732" s="10" t="s">
        <v>640</v>
      </c>
      <c r="E732" s="10" t="s">
        <v>291</v>
      </c>
      <c r="F732" s="12">
        <f>'[1]9.ведомства'!G892</f>
        <v>2933480.47</v>
      </c>
      <c r="G732" s="12">
        <f>'[1]9.ведомства'!H892</f>
        <v>0</v>
      </c>
      <c r="H732" s="12">
        <f>'[1]9.ведомства'!I892</f>
        <v>0</v>
      </c>
      <c r="I732" s="12">
        <f>'[1]9.ведомства'!J892</f>
        <v>0</v>
      </c>
      <c r="J732" s="12">
        <f>'[1]9.ведомства'!K892</f>
        <v>2933480.47</v>
      </c>
      <c r="K732" s="12">
        <f>'[1]9.ведомства'!L892</f>
        <v>0</v>
      </c>
      <c r="L732" s="13"/>
    </row>
    <row r="733" spans="1:12" ht="51" x14ac:dyDescent="0.25">
      <c r="A733" s="15" t="s">
        <v>641</v>
      </c>
      <c r="B733" s="10" t="s">
        <v>238</v>
      </c>
      <c r="C733" s="10" t="s">
        <v>14</v>
      </c>
      <c r="D733" s="10" t="s">
        <v>642</v>
      </c>
      <c r="E733" s="10"/>
      <c r="F733" s="12">
        <f t="shared" ref="F733:K733" si="383">F734+F736</f>
        <v>7000000</v>
      </c>
      <c r="G733" s="12">
        <f t="shared" si="383"/>
        <v>0</v>
      </c>
      <c r="H733" s="12">
        <f t="shared" si="383"/>
        <v>1294931</v>
      </c>
      <c r="I733" s="12">
        <f t="shared" si="383"/>
        <v>0</v>
      </c>
      <c r="J733" s="12">
        <f t="shared" si="383"/>
        <v>8294931</v>
      </c>
      <c r="K733" s="12">
        <f t="shared" si="383"/>
        <v>0</v>
      </c>
      <c r="L733" s="13"/>
    </row>
    <row r="734" spans="1:12" ht="25.5" x14ac:dyDescent="0.25">
      <c r="A734" s="15" t="s">
        <v>174</v>
      </c>
      <c r="B734" s="10" t="s">
        <v>238</v>
      </c>
      <c r="C734" s="10" t="s">
        <v>14</v>
      </c>
      <c r="D734" s="10" t="s">
        <v>643</v>
      </c>
      <c r="E734" s="10"/>
      <c r="F734" s="12">
        <f t="shared" ref="F734:K734" si="384">F735</f>
        <v>0</v>
      </c>
      <c r="G734" s="12">
        <f t="shared" si="384"/>
        <v>0</v>
      </c>
      <c r="H734" s="12">
        <f t="shared" si="384"/>
        <v>100000</v>
      </c>
      <c r="I734" s="12">
        <f t="shared" si="384"/>
        <v>0</v>
      </c>
      <c r="J734" s="12">
        <f t="shared" si="384"/>
        <v>100000</v>
      </c>
      <c r="K734" s="12">
        <f t="shared" si="384"/>
        <v>0</v>
      </c>
      <c r="L734" s="13"/>
    </row>
    <row r="735" spans="1:12" ht="38.25" x14ac:dyDescent="0.25">
      <c r="A735" s="15" t="s">
        <v>108</v>
      </c>
      <c r="B735" s="10" t="s">
        <v>238</v>
      </c>
      <c r="C735" s="10" t="s">
        <v>14</v>
      </c>
      <c r="D735" s="10" t="s">
        <v>643</v>
      </c>
      <c r="E735" s="10" t="s">
        <v>291</v>
      </c>
      <c r="F735" s="12">
        <f>'[1]9.ведомства'!G895</f>
        <v>0</v>
      </c>
      <c r="G735" s="12">
        <f>'[1]9.ведомства'!H895</f>
        <v>0</v>
      </c>
      <c r="H735" s="12">
        <f>'[1]9.ведомства'!I895</f>
        <v>100000</v>
      </c>
      <c r="I735" s="12">
        <f>'[1]9.ведомства'!J895</f>
        <v>0</v>
      </c>
      <c r="J735" s="12">
        <f>'[1]9.ведомства'!K895</f>
        <v>100000</v>
      </c>
      <c r="K735" s="12">
        <f>'[1]9.ведомства'!L895</f>
        <v>0</v>
      </c>
      <c r="L735" s="13"/>
    </row>
    <row r="736" spans="1:12" ht="25.5" x14ac:dyDescent="0.25">
      <c r="A736" s="15" t="s">
        <v>176</v>
      </c>
      <c r="B736" s="10" t="s">
        <v>238</v>
      </c>
      <c r="C736" s="10" t="s">
        <v>14</v>
      </c>
      <c r="D736" s="10" t="s">
        <v>644</v>
      </c>
      <c r="E736" s="10"/>
      <c r="F736" s="12">
        <f t="shared" ref="F736:K736" si="385">F737</f>
        <v>7000000</v>
      </c>
      <c r="G736" s="12">
        <f t="shared" si="385"/>
        <v>0</v>
      </c>
      <c r="H736" s="12">
        <f t="shared" si="385"/>
        <v>1194931</v>
      </c>
      <c r="I736" s="12">
        <f t="shared" si="385"/>
        <v>0</v>
      </c>
      <c r="J736" s="12">
        <f t="shared" si="385"/>
        <v>8194931</v>
      </c>
      <c r="K736" s="12">
        <f t="shared" si="385"/>
        <v>0</v>
      </c>
      <c r="L736" s="13"/>
    </row>
    <row r="737" spans="1:12" ht="38.25" x14ac:dyDescent="0.25">
      <c r="A737" s="15" t="s">
        <v>108</v>
      </c>
      <c r="B737" s="10" t="s">
        <v>238</v>
      </c>
      <c r="C737" s="10" t="s">
        <v>14</v>
      </c>
      <c r="D737" s="10" t="s">
        <v>644</v>
      </c>
      <c r="E737" s="10" t="s">
        <v>291</v>
      </c>
      <c r="F737" s="12">
        <f>'[1]9.ведомства'!G897</f>
        <v>7000000</v>
      </c>
      <c r="G737" s="12">
        <f>'[1]9.ведомства'!H897</f>
        <v>0</v>
      </c>
      <c r="H737" s="12">
        <f>'[1]9.ведомства'!I897</f>
        <v>1194931</v>
      </c>
      <c r="I737" s="12">
        <f>'[1]9.ведомства'!J897</f>
        <v>0</v>
      </c>
      <c r="J737" s="12">
        <f>'[1]9.ведомства'!K897</f>
        <v>8194931</v>
      </c>
      <c r="K737" s="12">
        <f>'[1]9.ведомства'!L897</f>
        <v>0</v>
      </c>
      <c r="L737" s="13"/>
    </row>
    <row r="738" spans="1:12" ht="25.5" x14ac:dyDescent="0.25">
      <c r="A738" s="15" t="s">
        <v>645</v>
      </c>
      <c r="B738" s="10" t="s">
        <v>238</v>
      </c>
      <c r="C738" s="10" t="s">
        <v>14</v>
      </c>
      <c r="D738" s="10" t="s">
        <v>646</v>
      </c>
      <c r="E738" s="10"/>
      <c r="F738" s="12">
        <f>F739</f>
        <v>20844624.400000002</v>
      </c>
      <c r="G738" s="12">
        <f t="shared" ref="G738:K738" si="386">G739</f>
        <v>914136.03</v>
      </c>
      <c r="H738" s="12">
        <f t="shared" si="386"/>
        <v>35541.919999999998</v>
      </c>
      <c r="I738" s="12">
        <f t="shared" si="386"/>
        <v>0</v>
      </c>
      <c r="J738" s="12">
        <f t="shared" si="386"/>
        <v>20880166.320000004</v>
      </c>
      <c r="K738" s="12">
        <f t="shared" si="386"/>
        <v>914136.03</v>
      </c>
      <c r="L738" s="13"/>
    </row>
    <row r="739" spans="1:12" ht="51" x14ac:dyDescent="0.25">
      <c r="A739" s="15" t="s">
        <v>647</v>
      </c>
      <c r="B739" s="10" t="s">
        <v>238</v>
      </c>
      <c r="C739" s="10" t="s">
        <v>14</v>
      </c>
      <c r="D739" s="10" t="s">
        <v>648</v>
      </c>
      <c r="E739" s="10"/>
      <c r="F739" s="12">
        <f>F740+F744+F752+F746+F748+F750+F742+F754</f>
        <v>20844624.400000002</v>
      </c>
      <c r="G739" s="12">
        <f t="shared" ref="G739:K739" si="387">G740+G744+G752+G746+G748+G750+G742+G754</f>
        <v>914136.03</v>
      </c>
      <c r="H739" s="12">
        <f t="shared" si="387"/>
        <v>35541.919999999998</v>
      </c>
      <c r="I739" s="12">
        <f t="shared" si="387"/>
        <v>0</v>
      </c>
      <c r="J739" s="12">
        <f t="shared" si="387"/>
        <v>20880166.320000004</v>
      </c>
      <c r="K739" s="12">
        <f t="shared" si="387"/>
        <v>914136.03</v>
      </c>
      <c r="L739" s="13"/>
    </row>
    <row r="740" spans="1:12" ht="63.75" x14ac:dyDescent="0.25">
      <c r="A740" s="15" t="s">
        <v>28</v>
      </c>
      <c r="B740" s="10" t="s">
        <v>238</v>
      </c>
      <c r="C740" s="10" t="s">
        <v>14</v>
      </c>
      <c r="D740" s="10" t="s">
        <v>649</v>
      </c>
      <c r="E740" s="10"/>
      <c r="F740" s="12">
        <f t="shared" ref="F740:K740" si="388">F741</f>
        <v>290000</v>
      </c>
      <c r="G740" s="12">
        <f t="shared" si="388"/>
        <v>0</v>
      </c>
      <c r="H740" s="12">
        <f t="shared" si="388"/>
        <v>35541.919999999998</v>
      </c>
      <c r="I740" s="12">
        <f t="shared" si="388"/>
        <v>0</v>
      </c>
      <c r="J740" s="12">
        <f t="shared" si="388"/>
        <v>325541.92</v>
      </c>
      <c r="K740" s="12">
        <f t="shared" si="388"/>
        <v>0</v>
      </c>
      <c r="L740" s="13"/>
    </row>
    <row r="741" spans="1:12" ht="38.25" x14ac:dyDescent="0.25">
      <c r="A741" s="15" t="s">
        <v>108</v>
      </c>
      <c r="B741" s="10" t="s">
        <v>238</v>
      </c>
      <c r="C741" s="10" t="s">
        <v>14</v>
      </c>
      <c r="D741" s="10" t="s">
        <v>649</v>
      </c>
      <c r="E741" s="10" t="s">
        <v>291</v>
      </c>
      <c r="F741" s="12">
        <f>'[1]9.ведомства'!G901</f>
        <v>290000</v>
      </c>
      <c r="G741" s="12">
        <f>'[1]9.ведомства'!H901</f>
        <v>0</v>
      </c>
      <c r="H741" s="12">
        <f>'[1]9.ведомства'!I901</f>
        <v>35541.919999999998</v>
      </c>
      <c r="I741" s="12">
        <f>'[1]9.ведомства'!J901</f>
        <v>0</v>
      </c>
      <c r="J741" s="12">
        <f>'[1]9.ведомства'!K901</f>
        <v>325541.92</v>
      </c>
      <c r="K741" s="12">
        <f>'[1]9.ведомства'!L901</f>
        <v>0</v>
      </c>
      <c r="L741" s="13"/>
    </row>
    <row r="742" spans="1:12" ht="63.75" x14ac:dyDescent="0.25">
      <c r="A742" s="15" t="s">
        <v>165</v>
      </c>
      <c r="B742" s="10" t="s">
        <v>238</v>
      </c>
      <c r="C742" s="10" t="s">
        <v>14</v>
      </c>
      <c r="D742" s="10" t="s">
        <v>650</v>
      </c>
      <c r="E742" s="10"/>
      <c r="F742" s="12">
        <f>F743</f>
        <v>914136.03</v>
      </c>
      <c r="G742" s="12">
        <f t="shared" ref="G742:K742" si="389">G743</f>
        <v>914136.03</v>
      </c>
      <c r="H742" s="12">
        <f t="shared" si="389"/>
        <v>0</v>
      </c>
      <c r="I742" s="12">
        <f t="shared" si="389"/>
        <v>0</v>
      </c>
      <c r="J742" s="12">
        <f t="shared" si="389"/>
        <v>914136.03</v>
      </c>
      <c r="K742" s="12">
        <f t="shared" si="389"/>
        <v>914136.03</v>
      </c>
      <c r="L742" s="13"/>
    </row>
    <row r="743" spans="1:12" ht="38.25" x14ac:dyDescent="0.25">
      <c r="A743" s="15" t="s">
        <v>108</v>
      </c>
      <c r="B743" s="10" t="s">
        <v>238</v>
      </c>
      <c r="C743" s="10" t="s">
        <v>14</v>
      </c>
      <c r="D743" s="10" t="s">
        <v>650</v>
      </c>
      <c r="E743" s="10" t="s">
        <v>291</v>
      </c>
      <c r="F743" s="12">
        <f>'[1]9.ведомства'!G903</f>
        <v>914136.03</v>
      </c>
      <c r="G743" s="12">
        <f>'[1]9.ведомства'!H903</f>
        <v>914136.03</v>
      </c>
      <c r="H743" s="12">
        <f>'[1]9.ведомства'!I903</f>
        <v>0</v>
      </c>
      <c r="I743" s="12">
        <f>'[1]9.ведомства'!J903</f>
        <v>0</v>
      </c>
      <c r="J743" s="12">
        <f>'[1]9.ведомства'!K903</f>
        <v>914136.03</v>
      </c>
      <c r="K743" s="12">
        <f>'[1]9.ведомства'!L903</f>
        <v>914136.03</v>
      </c>
      <c r="L743" s="13"/>
    </row>
    <row r="744" spans="1:12" ht="38.25" x14ac:dyDescent="0.25">
      <c r="A744" s="25" t="s">
        <v>166</v>
      </c>
      <c r="B744" s="10" t="s">
        <v>238</v>
      </c>
      <c r="C744" s="10" t="s">
        <v>14</v>
      </c>
      <c r="D744" s="10" t="s">
        <v>651</v>
      </c>
      <c r="E744" s="11"/>
      <c r="F744" s="12">
        <f t="shared" ref="F744:K744" si="390">F745</f>
        <v>13026360</v>
      </c>
      <c r="G744" s="12">
        <f t="shared" si="390"/>
        <v>0</v>
      </c>
      <c r="H744" s="12">
        <f t="shared" si="390"/>
        <v>0</v>
      </c>
      <c r="I744" s="12">
        <f t="shared" si="390"/>
        <v>0</v>
      </c>
      <c r="J744" s="12">
        <f t="shared" si="390"/>
        <v>13026360</v>
      </c>
      <c r="K744" s="12">
        <f t="shared" si="390"/>
        <v>0</v>
      </c>
      <c r="L744" s="13"/>
    </row>
    <row r="745" spans="1:12" ht="38.25" x14ac:dyDescent="0.25">
      <c r="A745" s="15" t="s">
        <v>108</v>
      </c>
      <c r="B745" s="10" t="s">
        <v>238</v>
      </c>
      <c r="C745" s="10" t="s">
        <v>14</v>
      </c>
      <c r="D745" s="10" t="s">
        <v>651</v>
      </c>
      <c r="E745" s="11">
        <v>600</v>
      </c>
      <c r="F745" s="12">
        <f>'[1]9.ведомства'!G905</f>
        <v>13026360</v>
      </c>
      <c r="G745" s="12">
        <f>'[1]9.ведомства'!H905</f>
        <v>0</v>
      </c>
      <c r="H745" s="12">
        <f>'[1]9.ведомства'!I905</f>
        <v>0</v>
      </c>
      <c r="I745" s="12">
        <f>'[1]9.ведомства'!J905</f>
        <v>0</v>
      </c>
      <c r="J745" s="12">
        <f>'[1]9.ведомства'!K905</f>
        <v>13026360</v>
      </c>
      <c r="K745" s="12">
        <f>'[1]9.ведомства'!L905</f>
        <v>0</v>
      </c>
      <c r="L745" s="13"/>
    </row>
    <row r="746" spans="1:12" ht="38.25" x14ac:dyDescent="0.25">
      <c r="A746" s="25" t="s">
        <v>168</v>
      </c>
      <c r="B746" s="10" t="s">
        <v>238</v>
      </c>
      <c r="C746" s="10" t="s">
        <v>14</v>
      </c>
      <c r="D746" s="10" t="s">
        <v>652</v>
      </c>
      <c r="E746" s="11"/>
      <c r="F746" s="12">
        <f>F747</f>
        <v>1778400</v>
      </c>
      <c r="G746" s="12">
        <f t="shared" ref="G746:K746" si="391">G747</f>
        <v>0</v>
      </c>
      <c r="H746" s="12">
        <f t="shared" si="391"/>
        <v>0</v>
      </c>
      <c r="I746" s="12">
        <f t="shared" si="391"/>
        <v>0</v>
      </c>
      <c r="J746" s="12">
        <f t="shared" si="391"/>
        <v>1778400</v>
      </c>
      <c r="K746" s="12">
        <f t="shared" si="391"/>
        <v>0</v>
      </c>
      <c r="L746" s="13"/>
    </row>
    <row r="747" spans="1:12" ht="38.25" x14ac:dyDescent="0.25">
      <c r="A747" s="15" t="s">
        <v>108</v>
      </c>
      <c r="B747" s="10" t="s">
        <v>238</v>
      </c>
      <c r="C747" s="10" t="s">
        <v>14</v>
      </c>
      <c r="D747" s="10" t="s">
        <v>652</v>
      </c>
      <c r="E747" s="11">
        <v>600</v>
      </c>
      <c r="F747" s="12">
        <f>'[1]9.ведомства'!G907</f>
        <v>1778400</v>
      </c>
      <c r="G747" s="12">
        <f>'[1]9.ведомства'!H907</f>
        <v>0</v>
      </c>
      <c r="H747" s="12">
        <f>'[1]9.ведомства'!I907</f>
        <v>0</v>
      </c>
      <c r="I747" s="12">
        <f>'[1]9.ведомства'!J907</f>
        <v>0</v>
      </c>
      <c r="J747" s="12">
        <f>'[1]9.ведомства'!K907</f>
        <v>1778400</v>
      </c>
      <c r="K747" s="12">
        <f>'[1]9.ведомства'!L907</f>
        <v>0</v>
      </c>
      <c r="L747" s="13"/>
    </row>
    <row r="748" spans="1:12" ht="38.25" x14ac:dyDescent="0.25">
      <c r="A748" s="25" t="s">
        <v>170</v>
      </c>
      <c r="B748" s="10" t="s">
        <v>238</v>
      </c>
      <c r="C748" s="10" t="s">
        <v>14</v>
      </c>
      <c r="D748" s="10" t="s">
        <v>653</v>
      </c>
      <c r="E748" s="11"/>
      <c r="F748" s="12">
        <f>F749</f>
        <v>1316900</v>
      </c>
      <c r="G748" s="12">
        <f t="shared" ref="G748:K748" si="392">G749</f>
        <v>0</v>
      </c>
      <c r="H748" s="12">
        <f t="shared" si="392"/>
        <v>0</v>
      </c>
      <c r="I748" s="12">
        <f t="shared" si="392"/>
        <v>0</v>
      </c>
      <c r="J748" s="12">
        <f t="shared" si="392"/>
        <v>1316900</v>
      </c>
      <c r="K748" s="12">
        <f t="shared" si="392"/>
        <v>0</v>
      </c>
      <c r="L748" s="13"/>
    </row>
    <row r="749" spans="1:12" ht="38.25" x14ac:dyDescent="0.25">
      <c r="A749" s="15" t="s">
        <v>108</v>
      </c>
      <c r="B749" s="10" t="s">
        <v>238</v>
      </c>
      <c r="C749" s="10" t="s">
        <v>14</v>
      </c>
      <c r="D749" s="10" t="s">
        <v>653</v>
      </c>
      <c r="E749" s="11">
        <v>600</v>
      </c>
      <c r="F749" s="12">
        <f>'[1]9.ведомства'!G909</f>
        <v>1316900</v>
      </c>
      <c r="G749" s="12">
        <f>'[1]9.ведомства'!H909</f>
        <v>0</v>
      </c>
      <c r="H749" s="12">
        <f>'[1]9.ведомства'!I909</f>
        <v>0</v>
      </c>
      <c r="I749" s="12">
        <f>'[1]9.ведомства'!J909</f>
        <v>0</v>
      </c>
      <c r="J749" s="12">
        <f>'[1]9.ведомства'!K909</f>
        <v>1316900</v>
      </c>
      <c r="K749" s="12">
        <f>'[1]9.ведомства'!L909</f>
        <v>0</v>
      </c>
      <c r="L749" s="13"/>
    </row>
    <row r="750" spans="1:12" ht="38.25" x14ac:dyDescent="0.25">
      <c r="A750" s="25" t="s">
        <v>172</v>
      </c>
      <c r="B750" s="10" t="s">
        <v>238</v>
      </c>
      <c r="C750" s="10" t="s">
        <v>14</v>
      </c>
      <c r="D750" s="10" t="s">
        <v>654</v>
      </c>
      <c r="E750" s="11"/>
      <c r="F750" s="12">
        <f>F751</f>
        <v>1347900</v>
      </c>
      <c r="G750" s="12">
        <f t="shared" ref="G750:K750" si="393">G751</f>
        <v>0</v>
      </c>
      <c r="H750" s="12">
        <f t="shared" si="393"/>
        <v>0</v>
      </c>
      <c r="I750" s="12">
        <f t="shared" si="393"/>
        <v>0</v>
      </c>
      <c r="J750" s="12">
        <f t="shared" si="393"/>
        <v>1347900</v>
      </c>
      <c r="K750" s="12">
        <f t="shared" si="393"/>
        <v>0</v>
      </c>
      <c r="L750" s="13"/>
    </row>
    <row r="751" spans="1:12" ht="38.25" x14ac:dyDescent="0.25">
      <c r="A751" s="15" t="s">
        <v>108</v>
      </c>
      <c r="B751" s="10" t="s">
        <v>238</v>
      </c>
      <c r="C751" s="10" t="s">
        <v>14</v>
      </c>
      <c r="D751" s="10" t="s">
        <v>654</v>
      </c>
      <c r="E751" s="11">
        <v>600</v>
      </c>
      <c r="F751" s="12">
        <f>'[1]9.ведомства'!G911</f>
        <v>1347900</v>
      </c>
      <c r="G751" s="12">
        <f>'[1]9.ведомства'!H911</f>
        <v>0</v>
      </c>
      <c r="H751" s="12">
        <f>'[1]9.ведомства'!I911</f>
        <v>0</v>
      </c>
      <c r="I751" s="12">
        <f>'[1]9.ведомства'!J911</f>
        <v>0</v>
      </c>
      <c r="J751" s="12">
        <f>'[1]9.ведомства'!K911</f>
        <v>1347900</v>
      </c>
      <c r="K751" s="12">
        <f>'[1]9.ведомства'!L911</f>
        <v>0</v>
      </c>
      <c r="L751" s="13"/>
    </row>
    <row r="752" spans="1:12" ht="25.5" x14ac:dyDescent="0.25">
      <c r="A752" s="15" t="s">
        <v>178</v>
      </c>
      <c r="B752" s="10" t="s">
        <v>238</v>
      </c>
      <c r="C752" s="10" t="s">
        <v>14</v>
      </c>
      <c r="D752" s="10" t="s">
        <v>655</v>
      </c>
      <c r="E752" s="10"/>
      <c r="F752" s="12">
        <f t="shared" ref="F752:K752" si="394">F753</f>
        <v>1650000</v>
      </c>
      <c r="G752" s="12">
        <f t="shared" si="394"/>
        <v>0</v>
      </c>
      <c r="H752" s="12">
        <f t="shared" si="394"/>
        <v>0</v>
      </c>
      <c r="I752" s="12">
        <f t="shared" si="394"/>
        <v>0</v>
      </c>
      <c r="J752" s="12">
        <f t="shared" si="394"/>
        <v>1650000</v>
      </c>
      <c r="K752" s="12">
        <f t="shared" si="394"/>
        <v>0</v>
      </c>
      <c r="L752" s="13"/>
    </row>
    <row r="753" spans="1:12" ht="38.25" x14ac:dyDescent="0.25">
      <c r="A753" s="15" t="s">
        <v>108</v>
      </c>
      <c r="B753" s="10" t="s">
        <v>238</v>
      </c>
      <c r="C753" s="10" t="s">
        <v>14</v>
      </c>
      <c r="D753" s="10" t="s">
        <v>655</v>
      </c>
      <c r="E753" s="10" t="s">
        <v>291</v>
      </c>
      <c r="F753" s="12">
        <f>'[1]9.ведомства'!G913</f>
        <v>1650000</v>
      </c>
      <c r="G753" s="12">
        <f>'[1]9.ведомства'!H913</f>
        <v>0</v>
      </c>
      <c r="H753" s="12">
        <f>'[1]9.ведомства'!I913</f>
        <v>0</v>
      </c>
      <c r="I753" s="12">
        <f>'[1]9.ведомства'!J913</f>
        <v>0</v>
      </c>
      <c r="J753" s="12">
        <f>'[1]9.ведомства'!K913</f>
        <v>1650000</v>
      </c>
      <c r="K753" s="12">
        <f>'[1]9.ведомства'!L913</f>
        <v>0</v>
      </c>
      <c r="L753" s="13"/>
    </row>
    <row r="754" spans="1:12" ht="51" x14ac:dyDescent="0.25">
      <c r="A754" s="15" t="s">
        <v>182</v>
      </c>
      <c r="B754" s="10" t="s">
        <v>238</v>
      </c>
      <c r="C754" s="10" t="s">
        <v>14</v>
      </c>
      <c r="D754" s="10" t="s">
        <v>656</v>
      </c>
      <c r="E754" s="10"/>
      <c r="F754" s="12">
        <f>F755</f>
        <v>520928.37</v>
      </c>
      <c r="G754" s="12">
        <f t="shared" ref="G754:K754" si="395">G755</f>
        <v>0</v>
      </c>
      <c r="H754" s="12">
        <f t="shared" si="395"/>
        <v>0</v>
      </c>
      <c r="I754" s="12">
        <f t="shared" si="395"/>
        <v>0</v>
      </c>
      <c r="J754" s="12">
        <f t="shared" si="395"/>
        <v>520928.37</v>
      </c>
      <c r="K754" s="12">
        <f t="shared" si="395"/>
        <v>0</v>
      </c>
      <c r="L754" s="13"/>
    </row>
    <row r="755" spans="1:12" ht="38.25" x14ac:dyDescent="0.25">
      <c r="A755" s="15" t="s">
        <v>108</v>
      </c>
      <c r="B755" s="10" t="s">
        <v>238</v>
      </c>
      <c r="C755" s="10" t="s">
        <v>14</v>
      </c>
      <c r="D755" s="10" t="s">
        <v>656</v>
      </c>
      <c r="E755" s="10" t="s">
        <v>291</v>
      </c>
      <c r="F755" s="12">
        <f>'[1]9.ведомства'!G915</f>
        <v>520928.37</v>
      </c>
      <c r="G755" s="12">
        <f>'[1]9.ведомства'!H915</f>
        <v>0</v>
      </c>
      <c r="H755" s="12">
        <f>'[1]9.ведомства'!I915</f>
        <v>0</v>
      </c>
      <c r="I755" s="12">
        <f>'[1]9.ведомства'!J915</f>
        <v>0</v>
      </c>
      <c r="J755" s="12">
        <f>'[1]9.ведомства'!K915</f>
        <v>520928.37</v>
      </c>
      <c r="K755" s="12">
        <f>'[1]9.ведомства'!L915</f>
        <v>0</v>
      </c>
      <c r="L755" s="13"/>
    </row>
    <row r="756" spans="1:12" ht="25.5" x14ac:dyDescent="0.25">
      <c r="A756" s="15" t="s">
        <v>657</v>
      </c>
      <c r="B756" s="10" t="s">
        <v>238</v>
      </c>
      <c r="C756" s="10" t="s">
        <v>57</v>
      </c>
      <c r="D756" s="10"/>
      <c r="E756" s="10"/>
      <c r="F756" s="12">
        <f>+F757</f>
        <v>43300624.630000003</v>
      </c>
      <c r="G756" s="12">
        <f t="shared" ref="G756:K756" si="396">+G757</f>
        <v>263443.59999999998</v>
      </c>
      <c r="H756" s="12">
        <f t="shared" si="396"/>
        <v>-203037.12</v>
      </c>
      <c r="I756" s="12">
        <f t="shared" si="396"/>
        <v>0</v>
      </c>
      <c r="J756" s="12">
        <f t="shared" si="396"/>
        <v>43097587.510000005</v>
      </c>
      <c r="K756" s="12">
        <f t="shared" si="396"/>
        <v>263443.59999999998</v>
      </c>
      <c r="L756" s="13"/>
    </row>
    <row r="757" spans="1:12" ht="25.5" x14ac:dyDescent="0.25">
      <c r="A757" s="15" t="s">
        <v>607</v>
      </c>
      <c r="B757" s="10" t="s">
        <v>238</v>
      </c>
      <c r="C757" s="10" t="s">
        <v>57</v>
      </c>
      <c r="D757" s="10" t="s">
        <v>323</v>
      </c>
      <c r="E757" s="10"/>
      <c r="F757" s="12">
        <f t="shared" ref="F757:K757" si="397">F758+F766+F770+F762</f>
        <v>43300624.630000003</v>
      </c>
      <c r="G757" s="12">
        <f t="shared" si="397"/>
        <v>263443.59999999998</v>
      </c>
      <c r="H757" s="12">
        <f t="shared" si="397"/>
        <v>-203037.12</v>
      </c>
      <c r="I757" s="12">
        <f t="shared" si="397"/>
        <v>0</v>
      </c>
      <c r="J757" s="12">
        <f t="shared" si="397"/>
        <v>43097587.510000005</v>
      </c>
      <c r="K757" s="12">
        <f t="shared" si="397"/>
        <v>263443.59999999998</v>
      </c>
      <c r="L757" s="13"/>
    </row>
    <row r="758" spans="1:12" ht="38.25" x14ac:dyDescent="0.25">
      <c r="A758" s="15" t="s">
        <v>629</v>
      </c>
      <c r="B758" s="10" t="s">
        <v>238</v>
      </c>
      <c r="C758" s="10" t="s">
        <v>57</v>
      </c>
      <c r="D758" s="10" t="s">
        <v>630</v>
      </c>
      <c r="E758" s="10"/>
      <c r="F758" s="12">
        <f>F759</f>
        <v>72000</v>
      </c>
      <c r="G758" s="12">
        <f t="shared" ref="G758:K759" si="398">G759</f>
        <v>0</v>
      </c>
      <c r="H758" s="12">
        <f t="shared" si="398"/>
        <v>49000</v>
      </c>
      <c r="I758" s="12">
        <f t="shared" si="398"/>
        <v>0</v>
      </c>
      <c r="J758" s="12">
        <f t="shared" si="398"/>
        <v>121000</v>
      </c>
      <c r="K758" s="12">
        <f t="shared" si="398"/>
        <v>0</v>
      </c>
      <c r="L758" s="13"/>
    </row>
    <row r="759" spans="1:12" ht="51" x14ac:dyDescent="0.25">
      <c r="A759" s="15" t="s">
        <v>631</v>
      </c>
      <c r="B759" s="10" t="s">
        <v>238</v>
      </c>
      <c r="C759" s="10" t="s">
        <v>57</v>
      </c>
      <c r="D759" s="10" t="s">
        <v>632</v>
      </c>
      <c r="E759" s="10"/>
      <c r="F759" s="12">
        <f>F760</f>
        <v>72000</v>
      </c>
      <c r="G759" s="12">
        <f t="shared" si="398"/>
        <v>0</v>
      </c>
      <c r="H759" s="12">
        <f t="shared" si="398"/>
        <v>49000</v>
      </c>
      <c r="I759" s="12">
        <f t="shared" si="398"/>
        <v>0</v>
      </c>
      <c r="J759" s="12">
        <f t="shared" si="398"/>
        <v>121000</v>
      </c>
      <c r="K759" s="12">
        <f t="shared" si="398"/>
        <v>0</v>
      </c>
      <c r="L759" s="13"/>
    </row>
    <row r="760" spans="1:12" ht="51" x14ac:dyDescent="0.25">
      <c r="A760" s="15" t="s">
        <v>570</v>
      </c>
      <c r="B760" s="10" t="s">
        <v>238</v>
      </c>
      <c r="C760" s="10" t="s">
        <v>57</v>
      </c>
      <c r="D760" s="10" t="s">
        <v>658</v>
      </c>
      <c r="E760" s="10"/>
      <c r="F760" s="12">
        <f>F761</f>
        <v>72000</v>
      </c>
      <c r="G760" s="12">
        <f>G761</f>
        <v>0</v>
      </c>
      <c r="H760" s="12">
        <f>H761</f>
        <v>49000</v>
      </c>
      <c r="I760" s="12">
        <f>I761</f>
        <v>0</v>
      </c>
      <c r="J760" s="12">
        <f>J761</f>
        <v>121000</v>
      </c>
      <c r="K760" s="12">
        <f>K761</f>
        <v>0</v>
      </c>
      <c r="L760" s="13"/>
    </row>
    <row r="761" spans="1:12" ht="38.25" x14ac:dyDescent="0.25">
      <c r="A761" s="15" t="s">
        <v>108</v>
      </c>
      <c r="B761" s="10" t="s">
        <v>238</v>
      </c>
      <c r="C761" s="10" t="s">
        <v>57</v>
      </c>
      <c r="D761" s="10" t="s">
        <v>658</v>
      </c>
      <c r="E761" s="10" t="s">
        <v>291</v>
      </c>
      <c r="F761" s="12">
        <f>'[1]9.ведомства'!G929</f>
        <v>72000</v>
      </c>
      <c r="G761" s="12">
        <f>'[1]9.ведомства'!H929</f>
        <v>0</v>
      </c>
      <c r="H761" s="12">
        <f>'[1]9.ведомства'!I929</f>
        <v>49000</v>
      </c>
      <c r="I761" s="12">
        <f>'[1]9.ведомства'!J929</f>
        <v>0</v>
      </c>
      <c r="J761" s="12">
        <f>'[1]9.ведомства'!K929</f>
        <v>121000</v>
      </c>
      <c r="K761" s="12">
        <f>'[1]9.ведомства'!L929</f>
        <v>0</v>
      </c>
      <c r="L761" s="13"/>
    </row>
    <row r="762" spans="1:12" ht="25.5" x14ac:dyDescent="0.25">
      <c r="A762" s="15" t="s">
        <v>645</v>
      </c>
      <c r="B762" s="10" t="s">
        <v>238</v>
      </c>
      <c r="C762" s="10" t="s">
        <v>57</v>
      </c>
      <c r="D762" s="10" t="s">
        <v>646</v>
      </c>
      <c r="E762" s="10"/>
      <c r="F762" s="12">
        <f>F763</f>
        <v>9000</v>
      </c>
      <c r="G762" s="12">
        <f t="shared" ref="G762:K764" si="399">G763</f>
        <v>0</v>
      </c>
      <c r="H762" s="12">
        <f t="shared" si="399"/>
        <v>11000</v>
      </c>
      <c r="I762" s="12">
        <f t="shared" si="399"/>
        <v>0</v>
      </c>
      <c r="J762" s="12">
        <f t="shared" si="399"/>
        <v>20000</v>
      </c>
      <c r="K762" s="12">
        <f t="shared" si="399"/>
        <v>0</v>
      </c>
      <c r="L762" s="13"/>
    </row>
    <row r="763" spans="1:12" ht="51" x14ac:dyDescent="0.25">
      <c r="A763" s="15" t="s">
        <v>647</v>
      </c>
      <c r="B763" s="10" t="s">
        <v>238</v>
      </c>
      <c r="C763" s="10" t="s">
        <v>57</v>
      </c>
      <c r="D763" s="10" t="s">
        <v>648</v>
      </c>
      <c r="E763" s="10"/>
      <c r="F763" s="12">
        <f>F764</f>
        <v>9000</v>
      </c>
      <c r="G763" s="12">
        <f t="shared" si="399"/>
        <v>0</v>
      </c>
      <c r="H763" s="12">
        <f t="shared" si="399"/>
        <v>11000</v>
      </c>
      <c r="I763" s="12">
        <f t="shared" si="399"/>
        <v>0</v>
      </c>
      <c r="J763" s="12">
        <f t="shared" si="399"/>
        <v>20000</v>
      </c>
      <c r="K763" s="12">
        <f t="shared" si="399"/>
        <v>0</v>
      </c>
      <c r="L763" s="13"/>
    </row>
    <row r="764" spans="1:12" ht="51" x14ac:dyDescent="0.25">
      <c r="A764" s="15" t="s">
        <v>570</v>
      </c>
      <c r="B764" s="10" t="s">
        <v>238</v>
      </c>
      <c r="C764" s="10" t="s">
        <v>57</v>
      </c>
      <c r="D764" s="10" t="s">
        <v>659</v>
      </c>
      <c r="E764" s="10"/>
      <c r="F764" s="12">
        <f>F765</f>
        <v>9000</v>
      </c>
      <c r="G764" s="12">
        <f t="shared" si="399"/>
        <v>0</v>
      </c>
      <c r="H764" s="12">
        <f t="shared" si="399"/>
        <v>11000</v>
      </c>
      <c r="I764" s="12">
        <f t="shared" si="399"/>
        <v>0</v>
      </c>
      <c r="J764" s="12">
        <f t="shared" si="399"/>
        <v>20000</v>
      </c>
      <c r="K764" s="12">
        <f t="shared" si="399"/>
        <v>0</v>
      </c>
      <c r="L764" s="13"/>
    </row>
    <row r="765" spans="1:12" ht="38.25" x14ac:dyDescent="0.25">
      <c r="A765" s="15" t="s">
        <v>108</v>
      </c>
      <c r="B765" s="10" t="s">
        <v>238</v>
      </c>
      <c r="C765" s="10" t="s">
        <v>57</v>
      </c>
      <c r="D765" s="10" t="s">
        <v>659</v>
      </c>
      <c r="E765" s="10" t="s">
        <v>291</v>
      </c>
      <c r="F765" s="12">
        <f>'[1]9.ведомства'!G933</f>
        <v>9000</v>
      </c>
      <c r="G765" s="12">
        <f>'[1]9.ведомства'!H933</f>
        <v>0</v>
      </c>
      <c r="H765" s="12">
        <f>'[1]9.ведомства'!I933</f>
        <v>11000</v>
      </c>
      <c r="I765" s="12">
        <f>'[1]9.ведомства'!J933</f>
        <v>0</v>
      </c>
      <c r="J765" s="12">
        <f>'[1]9.ведомства'!K933</f>
        <v>20000</v>
      </c>
      <c r="K765" s="12">
        <f>'[1]9.ведомства'!L933</f>
        <v>0</v>
      </c>
      <c r="L765" s="13"/>
    </row>
    <row r="766" spans="1:12" ht="51" x14ac:dyDescent="0.25">
      <c r="A766" s="15" t="s">
        <v>660</v>
      </c>
      <c r="B766" s="10" t="s">
        <v>238</v>
      </c>
      <c r="C766" s="10" t="s">
        <v>57</v>
      </c>
      <c r="D766" s="10" t="s">
        <v>324</v>
      </c>
      <c r="E766" s="11"/>
      <c r="F766" s="12">
        <f>F767</f>
        <v>1665860</v>
      </c>
      <c r="G766" s="12">
        <f t="shared" ref="G766:K768" si="400">G767</f>
        <v>0</v>
      </c>
      <c r="H766" s="12">
        <f t="shared" si="400"/>
        <v>0</v>
      </c>
      <c r="I766" s="12">
        <f t="shared" si="400"/>
        <v>0</v>
      </c>
      <c r="J766" s="12">
        <f t="shared" si="400"/>
        <v>1665860</v>
      </c>
      <c r="K766" s="12">
        <f t="shared" si="400"/>
        <v>0</v>
      </c>
      <c r="L766" s="13"/>
    </row>
    <row r="767" spans="1:12" ht="63.75" x14ac:dyDescent="0.25">
      <c r="A767" s="15" t="s">
        <v>325</v>
      </c>
      <c r="B767" s="10" t="s">
        <v>238</v>
      </c>
      <c r="C767" s="10" t="s">
        <v>57</v>
      </c>
      <c r="D767" s="10" t="s">
        <v>326</v>
      </c>
      <c r="E767" s="11"/>
      <c r="F767" s="12">
        <f>F768</f>
        <v>1665860</v>
      </c>
      <c r="G767" s="12">
        <f t="shared" si="400"/>
        <v>0</v>
      </c>
      <c r="H767" s="12">
        <f t="shared" si="400"/>
        <v>0</v>
      </c>
      <c r="I767" s="12">
        <f t="shared" si="400"/>
        <v>0</v>
      </c>
      <c r="J767" s="12">
        <f t="shared" si="400"/>
        <v>1665860</v>
      </c>
      <c r="K767" s="12">
        <f t="shared" si="400"/>
        <v>0</v>
      </c>
      <c r="L767" s="13"/>
    </row>
    <row r="768" spans="1:12" ht="25.5" x14ac:dyDescent="0.25">
      <c r="A768" s="16" t="s">
        <v>149</v>
      </c>
      <c r="B768" s="10" t="s">
        <v>238</v>
      </c>
      <c r="C768" s="10" t="s">
        <v>57</v>
      </c>
      <c r="D768" s="10" t="s">
        <v>327</v>
      </c>
      <c r="E768" s="11"/>
      <c r="F768" s="12">
        <f>F769</f>
        <v>1665860</v>
      </c>
      <c r="G768" s="12">
        <f t="shared" si="400"/>
        <v>0</v>
      </c>
      <c r="H768" s="12">
        <f t="shared" si="400"/>
        <v>0</v>
      </c>
      <c r="I768" s="12">
        <f t="shared" si="400"/>
        <v>0</v>
      </c>
      <c r="J768" s="12">
        <f t="shared" si="400"/>
        <v>1665860</v>
      </c>
      <c r="K768" s="12">
        <f t="shared" si="400"/>
        <v>0</v>
      </c>
      <c r="L768" s="13"/>
    </row>
    <row r="769" spans="1:12" ht="38.25" x14ac:dyDescent="0.25">
      <c r="A769" s="15" t="s">
        <v>108</v>
      </c>
      <c r="B769" s="10" t="s">
        <v>238</v>
      </c>
      <c r="C769" s="10" t="s">
        <v>57</v>
      </c>
      <c r="D769" s="10" t="s">
        <v>327</v>
      </c>
      <c r="E769" s="11">
        <v>600</v>
      </c>
      <c r="F769" s="12">
        <f>'[1]9.ведомства'!G303+'[1]9.ведомства'!G1401</f>
        <v>1665860</v>
      </c>
      <c r="G769" s="12">
        <f>'[1]9.ведомства'!H303+'[1]9.ведомства'!H1401</f>
        <v>0</v>
      </c>
      <c r="H769" s="12">
        <f>'[1]9.ведомства'!I303+'[1]9.ведомства'!I1401</f>
        <v>0</v>
      </c>
      <c r="I769" s="12">
        <f>'[1]9.ведомства'!J303+'[1]9.ведомства'!J1401</f>
        <v>0</v>
      </c>
      <c r="J769" s="12">
        <f>'[1]9.ведомства'!K303+'[1]9.ведомства'!K1401</f>
        <v>1665860</v>
      </c>
      <c r="K769" s="12">
        <f>'[1]9.ведомства'!L303+'[1]9.ведомства'!L1401</f>
        <v>0</v>
      </c>
      <c r="L769" s="13"/>
    </row>
    <row r="770" spans="1:12" ht="89.25" x14ac:dyDescent="0.25">
      <c r="A770" s="15" t="s">
        <v>661</v>
      </c>
      <c r="B770" s="10" t="s">
        <v>238</v>
      </c>
      <c r="C770" s="10" t="s">
        <v>57</v>
      </c>
      <c r="D770" s="10" t="s">
        <v>662</v>
      </c>
      <c r="E770" s="10"/>
      <c r="F770" s="12">
        <f>F771+F780</f>
        <v>41553764.630000003</v>
      </c>
      <c r="G770" s="12">
        <f t="shared" ref="G770:K770" si="401">G771+G780</f>
        <v>263443.59999999998</v>
      </c>
      <c r="H770" s="12">
        <f t="shared" si="401"/>
        <v>-263037.12</v>
      </c>
      <c r="I770" s="12">
        <f t="shared" si="401"/>
        <v>0</v>
      </c>
      <c r="J770" s="12">
        <f t="shared" si="401"/>
        <v>41290727.510000005</v>
      </c>
      <c r="K770" s="12">
        <f t="shared" si="401"/>
        <v>263443.59999999998</v>
      </c>
      <c r="L770" s="13"/>
    </row>
    <row r="771" spans="1:12" ht="51" x14ac:dyDescent="0.25">
      <c r="A771" s="15" t="s">
        <v>663</v>
      </c>
      <c r="B771" s="10" t="s">
        <v>238</v>
      </c>
      <c r="C771" s="10" t="s">
        <v>57</v>
      </c>
      <c r="D771" s="10" t="s">
        <v>664</v>
      </c>
      <c r="E771" s="10"/>
      <c r="F771" s="12">
        <f>F772+F774+F776+F778</f>
        <v>17795478.630000003</v>
      </c>
      <c r="G771" s="12">
        <f t="shared" ref="G771:K771" si="402">G772+G774+G776+G778</f>
        <v>0</v>
      </c>
      <c r="H771" s="12">
        <f t="shared" si="402"/>
        <v>-128795.35</v>
      </c>
      <c r="I771" s="12">
        <f t="shared" si="402"/>
        <v>0</v>
      </c>
      <c r="J771" s="12">
        <f t="shared" si="402"/>
        <v>17666683.280000001</v>
      </c>
      <c r="K771" s="12">
        <f t="shared" si="402"/>
        <v>0</v>
      </c>
      <c r="L771" s="13"/>
    </row>
    <row r="772" spans="1:12" ht="63.75" x14ac:dyDescent="0.25">
      <c r="A772" s="15" t="s">
        <v>28</v>
      </c>
      <c r="B772" s="10" t="s">
        <v>238</v>
      </c>
      <c r="C772" s="10" t="s">
        <v>57</v>
      </c>
      <c r="D772" s="10" t="s">
        <v>665</v>
      </c>
      <c r="E772" s="10"/>
      <c r="F772" s="12">
        <f t="shared" ref="F772:K772" si="403">F773</f>
        <v>350000</v>
      </c>
      <c r="G772" s="12">
        <f t="shared" si="403"/>
        <v>0</v>
      </c>
      <c r="H772" s="12">
        <f t="shared" si="403"/>
        <v>-128795.35</v>
      </c>
      <c r="I772" s="12">
        <f t="shared" si="403"/>
        <v>0</v>
      </c>
      <c r="J772" s="12">
        <f t="shared" si="403"/>
        <v>221204.65</v>
      </c>
      <c r="K772" s="12">
        <f t="shared" si="403"/>
        <v>0</v>
      </c>
      <c r="L772" s="13"/>
    </row>
    <row r="773" spans="1:12" ht="38.25" x14ac:dyDescent="0.25">
      <c r="A773" s="15" t="s">
        <v>108</v>
      </c>
      <c r="B773" s="10" t="s">
        <v>238</v>
      </c>
      <c r="C773" s="10" t="s">
        <v>57</v>
      </c>
      <c r="D773" s="10" t="s">
        <v>665</v>
      </c>
      <c r="E773" s="10" t="s">
        <v>291</v>
      </c>
      <c r="F773" s="12">
        <f>'[1]9.ведомства'!G937</f>
        <v>350000</v>
      </c>
      <c r="G773" s="12">
        <f>'[1]9.ведомства'!H937</f>
        <v>0</v>
      </c>
      <c r="H773" s="12">
        <f>'[1]9.ведомства'!I937</f>
        <v>-128795.35</v>
      </c>
      <c r="I773" s="12">
        <f>'[1]9.ведомства'!J937</f>
        <v>0</v>
      </c>
      <c r="J773" s="12">
        <f>'[1]9.ведомства'!K937</f>
        <v>221204.65</v>
      </c>
      <c r="K773" s="12">
        <f>'[1]9.ведомства'!L937</f>
        <v>0</v>
      </c>
      <c r="L773" s="13"/>
    </row>
    <row r="774" spans="1:12" ht="38.25" x14ac:dyDescent="0.25">
      <c r="A774" s="25" t="s">
        <v>166</v>
      </c>
      <c r="B774" s="10" t="s">
        <v>238</v>
      </c>
      <c r="C774" s="10" t="s">
        <v>57</v>
      </c>
      <c r="D774" s="10" t="s">
        <v>666</v>
      </c>
      <c r="E774" s="11"/>
      <c r="F774" s="12">
        <f t="shared" ref="F774:K774" si="404">F775</f>
        <v>16333778.630000001</v>
      </c>
      <c r="G774" s="12">
        <f t="shared" si="404"/>
        <v>0</v>
      </c>
      <c r="H774" s="12">
        <f t="shared" si="404"/>
        <v>0</v>
      </c>
      <c r="I774" s="12">
        <f t="shared" si="404"/>
        <v>0</v>
      </c>
      <c r="J774" s="12">
        <f t="shared" si="404"/>
        <v>16333778.630000001</v>
      </c>
      <c r="K774" s="12">
        <f t="shared" si="404"/>
        <v>0</v>
      </c>
      <c r="L774" s="13"/>
    </row>
    <row r="775" spans="1:12" ht="38.25" x14ac:dyDescent="0.25">
      <c r="A775" s="15" t="s">
        <v>108</v>
      </c>
      <c r="B775" s="10" t="s">
        <v>238</v>
      </c>
      <c r="C775" s="10" t="s">
        <v>57</v>
      </c>
      <c r="D775" s="10" t="s">
        <v>666</v>
      </c>
      <c r="E775" s="11">
        <v>600</v>
      </c>
      <c r="F775" s="12">
        <f>'[1]9.ведомства'!G941</f>
        <v>16333778.630000001</v>
      </c>
      <c r="G775" s="12">
        <f>'[1]9.ведомства'!H941</f>
        <v>0</v>
      </c>
      <c r="H775" s="12">
        <f>'[1]9.ведомства'!I941</f>
        <v>0</v>
      </c>
      <c r="I775" s="12">
        <f>'[1]9.ведомства'!J941</f>
        <v>0</v>
      </c>
      <c r="J775" s="12">
        <f>'[1]9.ведомства'!K941</f>
        <v>16333778.630000001</v>
      </c>
      <c r="K775" s="12">
        <f>'[1]9.ведомства'!L941</f>
        <v>0</v>
      </c>
      <c r="L775" s="13"/>
    </row>
    <row r="776" spans="1:12" ht="38.25" x14ac:dyDescent="0.25">
      <c r="A776" s="25" t="s">
        <v>168</v>
      </c>
      <c r="B776" s="10" t="s">
        <v>238</v>
      </c>
      <c r="C776" s="10" t="s">
        <v>57</v>
      </c>
      <c r="D776" s="10" t="s">
        <v>667</v>
      </c>
      <c r="E776" s="11"/>
      <c r="F776" s="12">
        <f>F777</f>
        <v>60000</v>
      </c>
      <c r="G776" s="12">
        <f t="shared" ref="G776:K776" si="405">G777</f>
        <v>0</v>
      </c>
      <c r="H776" s="12">
        <f t="shared" si="405"/>
        <v>0</v>
      </c>
      <c r="I776" s="12">
        <f t="shared" si="405"/>
        <v>0</v>
      </c>
      <c r="J776" s="12">
        <f t="shared" si="405"/>
        <v>60000</v>
      </c>
      <c r="K776" s="12">
        <f t="shared" si="405"/>
        <v>0</v>
      </c>
      <c r="L776" s="13"/>
    </row>
    <row r="777" spans="1:12" ht="38.25" x14ac:dyDescent="0.25">
      <c r="A777" s="15" t="s">
        <v>108</v>
      </c>
      <c r="B777" s="10" t="s">
        <v>238</v>
      </c>
      <c r="C777" s="10" t="s">
        <v>57</v>
      </c>
      <c r="D777" s="10" t="s">
        <v>667</v>
      </c>
      <c r="E777" s="11">
        <v>600</v>
      </c>
      <c r="F777" s="12">
        <f>'[1]9.ведомства'!G943</f>
        <v>60000</v>
      </c>
      <c r="G777" s="12">
        <f>'[1]9.ведомства'!H943</f>
        <v>0</v>
      </c>
      <c r="H777" s="12">
        <f>'[1]9.ведомства'!I943</f>
        <v>0</v>
      </c>
      <c r="I777" s="12">
        <f>'[1]9.ведомства'!J943</f>
        <v>0</v>
      </c>
      <c r="J777" s="12">
        <f>'[1]9.ведомства'!K943</f>
        <v>60000</v>
      </c>
      <c r="K777" s="12">
        <f>'[1]9.ведомства'!L943</f>
        <v>0</v>
      </c>
      <c r="L777" s="13"/>
    </row>
    <row r="778" spans="1:12" ht="38.25" x14ac:dyDescent="0.25">
      <c r="A778" s="25" t="s">
        <v>172</v>
      </c>
      <c r="B778" s="10" t="s">
        <v>238</v>
      </c>
      <c r="C778" s="10" t="s">
        <v>57</v>
      </c>
      <c r="D778" s="10" t="s">
        <v>668</v>
      </c>
      <c r="E778" s="11"/>
      <c r="F778" s="12">
        <f>F779</f>
        <v>1051700</v>
      </c>
      <c r="G778" s="12">
        <f t="shared" ref="G778:K778" si="406">G779</f>
        <v>0</v>
      </c>
      <c r="H778" s="12">
        <f t="shared" si="406"/>
        <v>0</v>
      </c>
      <c r="I778" s="12">
        <f t="shared" si="406"/>
        <v>0</v>
      </c>
      <c r="J778" s="12">
        <f t="shared" si="406"/>
        <v>1051700</v>
      </c>
      <c r="K778" s="12">
        <f t="shared" si="406"/>
        <v>0</v>
      </c>
      <c r="L778" s="13"/>
    </row>
    <row r="779" spans="1:12" ht="38.25" x14ac:dyDescent="0.25">
      <c r="A779" s="15" t="s">
        <v>108</v>
      </c>
      <c r="B779" s="10" t="s">
        <v>238</v>
      </c>
      <c r="C779" s="10" t="s">
        <v>57</v>
      </c>
      <c r="D779" s="10" t="s">
        <v>668</v>
      </c>
      <c r="E779" s="11">
        <v>600</v>
      </c>
      <c r="F779" s="12">
        <f>'[1]9.ведомства'!G947</f>
        <v>1051700</v>
      </c>
      <c r="G779" s="12">
        <f>'[1]9.ведомства'!H947</f>
        <v>0</v>
      </c>
      <c r="H779" s="12">
        <f>'[1]9.ведомства'!I947</f>
        <v>0</v>
      </c>
      <c r="I779" s="12">
        <f>'[1]9.ведомства'!J947</f>
        <v>0</v>
      </c>
      <c r="J779" s="12">
        <f>'[1]9.ведомства'!K947</f>
        <v>1051700</v>
      </c>
      <c r="K779" s="12">
        <f>'[1]9.ведомства'!L947</f>
        <v>0</v>
      </c>
      <c r="L779" s="13"/>
    </row>
    <row r="780" spans="1:12" ht="25.5" x14ac:dyDescent="0.25">
      <c r="A780" s="15" t="s">
        <v>669</v>
      </c>
      <c r="B780" s="10" t="s">
        <v>238</v>
      </c>
      <c r="C780" s="10" t="s">
        <v>57</v>
      </c>
      <c r="D780" s="10" t="s">
        <v>670</v>
      </c>
      <c r="E780" s="10"/>
      <c r="F780" s="12">
        <f>F785+F781+F783+F793+F787+F789+F791</f>
        <v>23758286</v>
      </c>
      <c r="G780" s="12">
        <f t="shared" ref="G780:K780" si="407">G785+G781+G783+G793+G787+G789+G791</f>
        <v>263443.59999999998</v>
      </c>
      <c r="H780" s="12">
        <f t="shared" si="407"/>
        <v>-134241.76999999999</v>
      </c>
      <c r="I780" s="12">
        <f t="shared" si="407"/>
        <v>0</v>
      </c>
      <c r="J780" s="12">
        <f t="shared" si="407"/>
        <v>23624044.23</v>
      </c>
      <c r="K780" s="12">
        <f t="shared" si="407"/>
        <v>263443.59999999998</v>
      </c>
      <c r="L780" s="13"/>
    </row>
    <row r="781" spans="1:12" ht="63.75" x14ac:dyDescent="0.25">
      <c r="A781" s="15" t="s">
        <v>28</v>
      </c>
      <c r="B781" s="10" t="s">
        <v>238</v>
      </c>
      <c r="C781" s="10" t="s">
        <v>57</v>
      </c>
      <c r="D781" s="10" t="s">
        <v>671</v>
      </c>
      <c r="E781" s="10"/>
      <c r="F781" s="12">
        <f t="shared" ref="F781:K781" si="408">F782</f>
        <v>411000</v>
      </c>
      <c r="G781" s="12">
        <f t="shared" si="408"/>
        <v>0</v>
      </c>
      <c r="H781" s="12">
        <f t="shared" si="408"/>
        <v>-14241.77</v>
      </c>
      <c r="I781" s="12">
        <f t="shared" si="408"/>
        <v>0</v>
      </c>
      <c r="J781" s="12">
        <f t="shared" si="408"/>
        <v>396758.23</v>
      </c>
      <c r="K781" s="12">
        <f t="shared" si="408"/>
        <v>0</v>
      </c>
      <c r="L781" s="13"/>
    </row>
    <row r="782" spans="1:12" ht="38.25" x14ac:dyDescent="0.25">
      <c r="A782" s="15" t="s">
        <v>108</v>
      </c>
      <c r="B782" s="10" t="s">
        <v>238</v>
      </c>
      <c r="C782" s="10" t="s">
        <v>57</v>
      </c>
      <c r="D782" s="10" t="s">
        <v>671</v>
      </c>
      <c r="E782" s="10" t="s">
        <v>291</v>
      </c>
      <c r="F782" s="12">
        <f>'[1]9.ведомства'!G955</f>
        <v>411000</v>
      </c>
      <c r="G782" s="12">
        <f>'[1]9.ведомства'!H955</f>
        <v>0</v>
      </c>
      <c r="H782" s="12">
        <f>'[1]9.ведомства'!I955</f>
        <v>-14241.77</v>
      </c>
      <c r="I782" s="12">
        <f>'[1]9.ведомства'!J955</f>
        <v>0</v>
      </c>
      <c r="J782" s="12">
        <f>'[1]9.ведомства'!K955</f>
        <v>396758.23</v>
      </c>
      <c r="K782" s="12">
        <f>'[1]9.ведомства'!L955</f>
        <v>0</v>
      </c>
      <c r="L782" s="13"/>
    </row>
    <row r="783" spans="1:12" ht="63.75" x14ac:dyDescent="0.25">
      <c r="A783" s="15" t="s">
        <v>165</v>
      </c>
      <c r="B783" s="10" t="s">
        <v>238</v>
      </c>
      <c r="C783" s="10" t="s">
        <v>57</v>
      </c>
      <c r="D783" s="10" t="s">
        <v>672</v>
      </c>
      <c r="E783" s="11"/>
      <c r="F783" s="12">
        <f t="shared" ref="F783:K783" si="409">F784</f>
        <v>263443.59999999998</v>
      </c>
      <c r="G783" s="12">
        <f t="shared" si="409"/>
        <v>263443.59999999998</v>
      </c>
      <c r="H783" s="12">
        <f t="shared" si="409"/>
        <v>0</v>
      </c>
      <c r="I783" s="12">
        <f t="shared" si="409"/>
        <v>0</v>
      </c>
      <c r="J783" s="12">
        <f t="shared" si="409"/>
        <v>263443.59999999998</v>
      </c>
      <c r="K783" s="12">
        <f t="shared" si="409"/>
        <v>263443.59999999998</v>
      </c>
      <c r="L783" s="13"/>
    </row>
    <row r="784" spans="1:12" ht="38.25" x14ac:dyDescent="0.25">
      <c r="A784" s="15" t="s">
        <v>108</v>
      </c>
      <c r="B784" s="10" t="s">
        <v>238</v>
      </c>
      <c r="C784" s="10" t="s">
        <v>57</v>
      </c>
      <c r="D784" s="10" t="s">
        <v>673</v>
      </c>
      <c r="E784" s="11">
        <v>600</v>
      </c>
      <c r="F784" s="12">
        <f>'[1]9.ведомства'!G957</f>
        <v>263443.59999999998</v>
      </c>
      <c r="G784" s="12">
        <f>'[1]9.ведомства'!H957</f>
        <v>263443.59999999998</v>
      </c>
      <c r="H784" s="12">
        <f>'[1]9.ведомства'!I957</f>
        <v>0</v>
      </c>
      <c r="I784" s="12">
        <f>'[1]9.ведомства'!J957</f>
        <v>0</v>
      </c>
      <c r="J784" s="12">
        <f>'[1]9.ведомства'!K957</f>
        <v>263443.59999999998</v>
      </c>
      <c r="K784" s="12">
        <f>'[1]9.ведомства'!L957</f>
        <v>263443.59999999998</v>
      </c>
      <c r="L784" s="13"/>
    </row>
    <row r="785" spans="1:12" ht="38.25" x14ac:dyDescent="0.25">
      <c r="A785" s="25" t="s">
        <v>166</v>
      </c>
      <c r="B785" s="10" t="s">
        <v>238</v>
      </c>
      <c r="C785" s="10" t="s">
        <v>57</v>
      </c>
      <c r="D785" s="10" t="s">
        <v>674</v>
      </c>
      <c r="E785" s="11"/>
      <c r="F785" s="12">
        <f t="shared" ref="F785:K785" si="410">F786</f>
        <v>16860116.77</v>
      </c>
      <c r="G785" s="12">
        <f t="shared" si="410"/>
        <v>0</v>
      </c>
      <c r="H785" s="12">
        <f t="shared" si="410"/>
        <v>0</v>
      </c>
      <c r="I785" s="12">
        <f t="shared" si="410"/>
        <v>0</v>
      </c>
      <c r="J785" s="12">
        <f t="shared" si="410"/>
        <v>16860116.77</v>
      </c>
      <c r="K785" s="12">
        <f t="shared" si="410"/>
        <v>0</v>
      </c>
      <c r="L785" s="13"/>
    </row>
    <row r="786" spans="1:12" ht="38.25" x14ac:dyDescent="0.25">
      <c r="A786" s="15" t="s">
        <v>108</v>
      </c>
      <c r="B786" s="10" t="s">
        <v>238</v>
      </c>
      <c r="C786" s="10" t="s">
        <v>57</v>
      </c>
      <c r="D786" s="10" t="s">
        <v>674</v>
      </c>
      <c r="E786" s="11">
        <v>600</v>
      </c>
      <c r="F786" s="12">
        <f>'[1]9.ведомства'!G959</f>
        <v>16860116.77</v>
      </c>
      <c r="G786" s="12">
        <f>'[1]9.ведомства'!H959</f>
        <v>0</v>
      </c>
      <c r="H786" s="12">
        <f>'[1]9.ведомства'!I959</f>
        <v>0</v>
      </c>
      <c r="I786" s="12">
        <f>'[1]9.ведомства'!J959</f>
        <v>0</v>
      </c>
      <c r="J786" s="12">
        <f>'[1]9.ведомства'!K959</f>
        <v>16860116.77</v>
      </c>
      <c r="K786" s="12">
        <f>'[1]9.ведомства'!L959</f>
        <v>0</v>
      </c>
      <c r="L786" s="13"/>
    </row>
    <row r="787" spans="1:12" ht="38.25" x14ac:dyDescent="0.25">
      <c r="A787" s="25" t="s">
        <v>168</v>
      </c>
      <c r="B787" s="10" t="s">
        <v>238</v>
      </c>
      <c r="C787" s="10" t="s">
        <v>57</v>
      </c>
      <c r="D787" s="10" t="s">
        <v>675</v>
      </c>
      <c r="E787" s="11"/>
      <c r="F787" s="12">
        <f>F788</f>
        <v>1271100</v>
      </c>
      <c r="G787" s="12">
        <f t="shared" ref="G787:K787" si="411">G788</f>
        <v>0</v>
      </c>
      <c r="H787" s="12">
        <f t="shared" si="411"/>
        <v>0</v>
      </c>
      <c r="I787" s="12">
        <f t="shared" si="411"/>
        <v>0</v>
      </c>
      <c r="J787" s="12">
        <f t="shared" si="411"/>
        <v>1271100</v>
      </c>
      <c r="K787" s="12">
        <f t="shared" si="411"/>
        <v>0</v>
      </c>
      <c r="L787" s="13"/>
    </row>
    <row r="788" spans="1:12" ht="38.25" x14ac:dyDescent="0.25">
      <c r="A788" s="15" t="s">
        <v>108</v>
      </c>
      <c r="B788" s="10" t="s">
        <v>238</v>
      </c>
      <c r="C788" s="10" t="s">
        <v>57</v>
      </c>
      <c r="D788" s="10" t="s">
        <v>675</v>
      </c>
      <c r="E788" s="11">
        <v>600</v>
      </c>
      <c r="F788" s="12">
        <f>'[1]9.ведомства'!G961</f>
        <v>1271100</v>
      </c>
      <c r="G788" s="12">
        <f>'[1]9.ведомства'!H961</f>
        <v>0</v>
      </c>
      <c r="H788" s="12">
        <f>'[1]9.ведомства'!I961</f>
        <v>0</v>
      </c>
      <c r="I788" s="12">
        <f>'[1]9.ведомства'!J961</f>
        <v>0</v>
      </c>
      <c r="J788" s="12">
        <f>'[1]9.ведомства'!K961</f>
        <v>1271100</v>
      </c>
      <c r="K788" s="12">
        <f>'[1]9.ведомства'!L961</f>
        <v>0</v>
      </c>
      <c r="L788" s="13"/>
    </row>
    <row r="789" spans="1:12" ht="38.25" x14ac:dyDescent="0.25">
      <c r="A789" s="25" t="s">
        <v>170</v>
      </c>
      <c r="B789" s="10" t="s">
        <v>238</v>
      </c>
      <c r="C789" s="10" t="s">
        <v>57</v>
      </c>
      <c r="D789" s="10" t="s">
        <v>676</v>
      </c>
      <c r="E789" s="11"/>
      <c r="F789" s="12">
        <f>F790</f>
        <v>468300</v>
      </c>
      <c r="G789" s="12">
        <f t="shared" ref="G789:K789" si="412">G790</f>
        <v>0</v>
      </c>
      <c r="H789" s="12">
        <f t="shared" si="412"/>
        <v>0</v>
      </c>
      <c r="I789" s="12">
        <f t="shared" si="412"/>
        <v>0</v>
      </c>
      <c r="J789" s="12">
        <f t="shared" si="412"/>
        <v>468300</v>
      </c>
      <c r="K789" s="12">
        <f t="shared" si="412"/>
        <v>0</v>
      </c>
      <c r="L789" s="13"/>
    </row>
    <row r="790" spans="1:12" ht="38.25" x14ac:dyDescent="0.25">
      <c r="A790" s="15" t="s">
        <v>108</v>
      </c>
      <c r="B790" s="10" t="s">
        <v>238</v>
      </c>
      <c r="C790" s="10" t="s">
        <v>57</v>
      </c>
      <c r="D790" s="10" t="s">
        <v>676</v>
      </c>
      <c r="E790" s="11">
        <v>600</v>
      </c>
      <c r="F790" s="12">
        <f>'[1]9.ведомства'!G963</f>
        <v>468300</v>
      </c>
      <c r="G790" s="12">
        <f>'[1]9.ведомства'!H963</f>
        <v>0</v>
      </c>
      <c r="H790" s="12">
        <f>'[1]9.ведомства'!I963</f>
        <v>0</v>
      </c>
      <c r="I790" s="12">
        <f>'[1]9.ведомства'!J963</f>
        <v>0</v>
      </c>
      <c r="J790" s="12">
        <f>'[1]9.ведомства'!K963</f>
        <v>468300</v>
      </c>
      <c r="K790" s="12">
        <f>'[1]9.ведомства'!L963</f>
        <v>0</v>
      </c>
      <c r="L790" s="13"/>
    </row>
    <row r="791" spans="1:12" ht="38.25" x14ac:dyDescent="0.25">
      <c r="A791" s="25" t="s">
        <v>172</v>
      </c>
      <c r="B791" s="10" t="s">
        <v>238</v>
      </c>
      <c r="C791" s="10" t="s">
        <v>57</v>
      </c>
      <c r="D791" s="10" t="s">
        <v>677</v>
      </c>
      <c r="E791" s="11"/>
      <c r="F791" s="12">
        <f>F792</f>
        <v>4334200</v>
      </c>
      <c r="G791" s="12">
        <f t="shared" ref="G791:K791" si="413">G792</f>
        <v>0</v>
      </c>
      <c r="H791" s="12">
        <f t="shared" si="413"/>
        <v>-120000</v>
      </c>
      <c r="I791" s="12">
        <f t="shared" si="413"/>
        <v>0</v>
      </c>
      <c r="J791" s="12">
        <f t="shared" si="413"/>
        <v>4214200</v>
      </c>
      <c r="K791" s="12">
        <f t="shared" si="413"/>
        <v>0</v>
      </c>
      <c r="L791" s="13"/>
    </row>
    <row r="792" spans="1:12" ht="38.25" x14ac:dyDescent="0.25">
      <c r="A792" s="15" t="s">
        <v>108</v>
      </c>
      <c r="B792" s="10" t="s">
        <v>238</v>
      </c>
      <c r="C792" s="10" t="s">
        <v>57</v>
      </c>
      <c r="D792" s="10" t="s">
        <v>677</v>
      </c>
      <c r="E792" s="11">
        <v>600</v>
      </c>
      <c r="F792" s="12">
        <f>'[1]9.ведомства'!G965</f>
        <v>4334200</v>
      </c>
      <c r="G792" s="12">
        <f>'[1]9.ведомства'!H965</f>
        <v>0</v>
      </c>
      <c r="H792" s="12">
        <f>'[1]9.ведомства'!I965</f>
        <v>-120000</v>
      </c>
      <c r="I792" s="12">
        <f>'[1]9.ведомства'!J965</f>
        <v>0</v>
      </c>
      <c r="J792" s="12">
        <f>'[1]9.ведомства'!K965</f>
        <v>4214200</v>
      </c>
      <c r="K792" s="12">
        <f>'[1]9.ведомства'!L965</f>
        <v>0</v>
      </c>
      <c r="L792" s="13"/>
    </row>
    <row r="793" spans="1:12" ht="51" x14ac:dyDescent="0.25">
      <c r="A793" s="15" t="s">
        <v>182</v>
      </c>
      <c r="B793" s="10" t="s">
        <v>238</v>
      </c>
      <c r="C793" s="10" t="s">
        <v>57</v>
      </c>
      <c r="D793" s="10" t="s">
        <v>678</v>
      </c>
      <c r="E793" s="11"/>
      <c r="F793" s="12">
        <f t="shared" ref="F793:K793" si="414">F794</f>
        <v>150125.63</v>
      </c>
      <c r="G793" s="12">
        <f t="shared" si="414"/>
        <v>0</v>
      </c>
      <c r="H793" s="12">
        <f t="shared" si="414"/>
        <v>0</v>
      </c>
      <c r="I793" s="12">
        <f t="shared" si="414"/>
        <v>0</v>
      </c>
      <c r="J793" s="12">
        <f t="shared" si="414"/>
        <v>150125.63</v>
      </c>
      <c r="K793" s="12">
        <f t="shared" si="414"/>
        <v>0</v>
      </c>
      <c r="L793" s="13"/>
    </row>
    <row r="794" spans="1:12" ht="38.25" x14ac:dyDescent="0.25">
      <c r="A794" s="15" t="s">
        <v>108</v>
      </c>
      <c r="B794" s="10" t="s">
        <v>238</v>
      </c>
      <c r="C794" s="10" t="s">
        <v>57</v>
      </c>
      <c r="D794" s="10" t="s">
        <v>678</v>
      </c>
      <c r="E794" s="11">
        <v>600</v>
      </c>
      <c r="F794" s="12">
        <f>'[1]9.ведомства'!G969</f>
        <v>150125.63</v>
      </c>
      <c r="G794" s="12">
        <f>'[1]9.ведомства'!H969</f>
        <v>0</v>
      </c>
      <c r="H794" s="12">
        <f>'[1]9.ведомства'!I969</f>
        <v>0</v>
      </c>
      <c r="I794" s="12">
        <f>'[1]9.ведомства'!J969</f>
        <v>0</v>
      </c>
      <c r="J794" s="12">
        <f>'[1]9.ведомства'!K969</f>
        <v>150125.63</v>
      </c>
      <c r="K794" s="12">
        <f>'[1]9.ведомства'!L969</f>
        <v>0</v>
      </c>
      <c r="L794" s="13"/>
    </row>
    <row r="795" spans="1:12" x14ac:dyDescent="0.25">
      <c r="A795" s="15" t="s">
        <v>679</v>
      </c>
      <c r="B795" s="10" t="s">
        <v>282</v>
      </c>
      <c r="C795" s="10"/>
      <c r="D795" s="10"/>
      <c r="E795" s="11"/>
      <c r="F795" s="12">
        <f t="shared" ref="F795:K795" si="415">F796+F802+F823+F850</f>
        <v>85909398</v>
      </c>
      <c r="G795" s="12">
        <f t="shared" si="415"/>
        <v>79374700</v>
      </c>
      <c r="H795" s="12">
        <f t="shared" si="415"/>
        <v>-2522800</v>
      </c>
      <c r="I795" s="12">
        <f t="shared" si="415"/>
        <v>-2522800</v>
      </c>
      <c r="J795" s="12">
        <f t="shared" si="415"/>
        <v>83386598</v>
      </c>
      <c r="K795" s="12">
        <f t="shared" si="415"/>
        <v>76851900</v>
      </c>
      <c r="L795" s="13"/>
    </row>
    <row r="796" spans="1:12" x14ac:dyDescent="0.25">
      <c r="A796" s="15" t="s">
        <v>680</v>
      </c>
      <c r="B796" s="10" t="s">
        <v>282</v>
      </c>
      <c r="C796" s="10" t="s">
        <v>14</v>
      </c>
      <c r="D796" s="10"/>
      <c r="E796" s="11"/>
      <c r="F796" s="12">
        <f>F797</f>
        <v>5519040</v>
      </c>
      <c r="G796" s="12">
        <f t="shared" ref="G796:K798" si="416">G797</f>
        <v>0</v>
      </c>
      <c r="H796" s="12">
        <f t="shared" si="416"/>
        <v>0</v>
      </c>
      <c r="I796" s="12">
        <f t="shared" si="416"/>
        <v>0</v>
      </c>
      <c r="J796" s="12">
        <f t="shared" si="416"/>
        <v>5519040</v>
      </c>
      <c r="K796" s="12">
        <f t="shared" si="416"/>
        <v>0</v>
      </c>
      <c r="L796" s="13"/>
    </row>
    <row r="797" spans="1:12" ht="25.5" x14ac:dyDescent="0.25">
      <c r="A797" s="9" t="s">
        <v>194</v>
      </c>
      <c r="B797" s="10" t="s">
        <v>282</v>
      </c>
      <c r="C797" s="10" t="s">
        <v>14</v>
      </c>
      <c r="D797" s="10" t="s">
        <v>101</v>
      </c>
      <c r="E797" s="11"/>
      <c r="F797" s="12">
        <f>F798</f>
        <v>5519040</v>
      </c>
      <c r="G797" s="12">
        <f t="shared" si="416"/>
        <v>0</v>
      </c>
      <c r="H797" s="12">
        <f t="shared" si="416"/>
        <v>0</v>
      </c>
      <c r="I797" s="12">
        <f t="shared" si="416"/>
        <v>0</v>
      </c>
      <c r="J797" s="12">
        <f t="shared" si="416"/>
        <v>5519040</v>
      </c>
      <c r="K797" s="12">
        <f t="shared" si="416"/>
        <v>0</v>
      </c>
      <c r="L797" s="13"/>
    </row>
    <row r="798" spans="1:12" ht="38.25" x14ac:dyDescent="0.25">
      <c r="A798" s="15" t="s">
        <v>102</v>
      </c>
      <c r="B798" s="10" t="s">
        <v>282</v>
      </c>
      <c r="C798" s="10" t="s">
        <v>14</v>
      </c>
      <c r="D798" s="10" t="s">
        <v>103</v>
      </c>
      <c r="E798" s="11"/>
      <c r="F798" s="12">
        <f>F799</f>
        <v>5519040</v>
      </c>
      <c r="G798" s="12">
        <f t="shared" si="416"/>
        <v>0</v>
      </c>
      <c r="H798" s="12">
        <f t="shared" si="416"/>
        <v>0</v>
      </c>
      <c r="I798" s="12">
        <f t="shared" si="416"/>
        <v>0</v>
      </c>
      <c r="J798" s="12">
        <f t="shared" si="416"/>
        <v>5519040</v>
      </c>
      <c r="K798" s="12">
        <f t="shared" si="416"/>
        <v>0</v>
      </c>
      <c r="L798" s="13"/>
    </row>
    <row r="799" spans="1:12" ht="51" x14ac:dyDescent="0.25">
      <c r="A799" s="15" t="s">
        <v>104</v>
      </c>
      <c r="B799" s="10" t="s">
        <v>282</v>
      </c>
      <c r="C799" s="10" t="s">
        <v>14</v>
      </c>
      <c r="D799" s="10" t="s">
        <v>105</v>
      </c>
      <c r="E799" s="11"/>
      <c r="F799" s="12">
        <f t="shared" ref="F799:K799" si="417">+F800</f>
        <v>5519040</v>
      </c>
      <c r="G799" s="12">
        <f t="shared" si="417"/>
        <v>0</v>
      </c>
      <c r="H799" s="12">
        <f t="shared" si="417"/>
        <v>0</v>
      </c>
      <c r="I799" s="12">
        <f t="shared" si="417"/>
        <v>0</v>
      </c>
      <c r="J799" s="12">
        <f t="shared" si="417"/>
        <v>5519040</v>
      </c>
      <c r="K799" s="12">
        <f t="shared" si="417"/>
        <v>0</v>
      </c>
      <c r="L799" s="13"/>
    </row>
    <row r="800" spans="1:12" ht="25.5" x14ac:dyDescent="0.25">
      <c r="A800" s="16" t="s">
        <v>681</v>
      </c>
      <c r="B800" s="10" t="s">
        <v>282</v>
      </c>
      <c r="C800" s="10" t="s">
        <v>14</v>
      </c>
      <c r="D800" s="10" t="s">
        <v>682</v>
      </c>
      <c r="E800" s="11"/>
      <c r="F800" s="12">
        <f t="shared" ref="F800:K800" si="418">F801</f>
        <v>5519040</v>
      </c>
      <c r="G800" s="12">
        <f t="shared" si="418"/>
        <v>0</v>
      </c>
      <c r="H800" s="12">
        <f t="shared" si="418"/>
        <v>0</v>
      </c>
      <c r="I800" s="12">
        <f t="shared" si="418"/>
        <v>0</v>
      </c>
      <c r="J800" s="12">
        <f t="shared" si="418"/>
        <v>5519040</v>
      </c>
      <c r="K800" s="12">
        <f t="shared" si="418"/>
        <v>0</v>
      </c>
      <c r="L800" s="13"/>
    </row>
    <row r="801" spans="1:12" ht="25.5" x14ac:dyDescent="0.25">
      <c r="A801" s="15" t="s">
        <v>75</v>
      </c>
      <c r="B801" s="10" t="s">
        <v>282</v>
      </c>
      <c r="C801" s="10" t="s">
        <v>14</v>
      </c>
      <c r="D801" s="10" t="s">
        <v>682</v>
      </c>
      <c r="E801" s="11">
        <v>300</v>
      </c>
      <c r="F801" s="12">
        <f>'[1]9.ведомства'!G310</f>
        <v>5519040</v>
      </c>
      <c r="G801" s="12">
        <f>'[1]9.ведомства'!H310</f>
        <v>0</v>
      </c>
      <c r="H801" s="12">
        <f>'[1]9.ведомства'!I310</f>
        <v>0</v>
      </c>
      <c r="I801" s="12">
        <f>'[1]9.ведомства'!J310</f>
        <v>0</v>
      </c>
      <c r="J801" s="12">
        <f>'[1]9.ведомства'!K310</f>
        <v>5519040</v>
      </c>
      <c r="K801" s="12">
        <f>'[1]9.ведомства'!L310</f>
        <v>0</v>
      </c>
      <c r="L801" s="13"/>
    </row>
    <row r="802" spans="1:12" x14ac:dyDescent="0.25">
      <c r="A802" s="15" t="s">
        <v>683</v>
      </c>
      <c r="B802" s="10" t="s">
        <v>282</v>
      </c>
      <c r="C802" s="10" t="s">
        <v>31</v>
      </c>
      <c r="D802" s="10"/>
      <c r="E802" s="11"/>
      <c r="F802" s="12">
        <f t="shared" ref="F802:K802" si="419">+F808+F817+F803</f>
        <v>14000900</v>
      </c>
      <c r="G802" s="12">
        <f t="shared" si="419"/>
        <v>14000900</v>
      </c>
      <c r="H802" s="12">
        <f t="shared" si="419"/>
        <v>921100</v>
      </c>
      <c r="I802" s="12">
        <f t="shared" si="419"/>
        <v>921100</v>
      </c>
      <c r="J802" s="12">
        <f t="shared" si="419"/>
        <v>14922000</v>
      </c>
      <c r="K802" s="12">
        <f t="shared" si="419"/>
        <v>14922000</v>
      </c>
      <c r="L802" s="13"/>
    </row>
    <row r="803" spans="1:12" ht="38.25" x14ac:dyDescent="0.25">
      <c r="A803" s="15" t="s">
        <v>227</v>
      </c>
      <c r="B803" s="10" t="s">
        <v>282</v>
      </c>
      <c r="C803" s="10" t="s">
        <v>31</v>
      </c>
      <c r="D803" s="10" t="s">
        <v>228</v>
      </c>
      <c r="E803" s="10"/>
      <c r="F803" s="12">
        <f>F804</f>
        <v>415500</v>
      </c>
      <c r="G803" s="12">
        <f t="shared" ref="G803:K806" si="420">G804</f>
        <v>415500</v>
      </c>
      <c r="H803" s="12">
        <f t="shared" si="420"/>
        <v>-8100</v>
      </c>
      <c r="I803" s="12">
        <f t="shared" si="420"/>
        <v>-8100</v>
      </c>
      <c r="J803" s="12">
        <f t="shared" si="420"/>
        <v>407400</v>
      </c>
      <c r="K803" s="12">
        <f t="shared" si="420"/>
        <v>407400</v>
      </c>
      <c r="L803" s="13"/>
    </row>
    <row r="804" spans="1:12" ht="38.25" x14ac:dyDescent="0.25">
      <c r="A804" s="15" t="s">
        <v>401</v>
      </c>
      <c r="B804" s="10" t="s">
        <v>282</v>
      </c>
      <c r="C804" s="10" t="s">
        <v>31</v>
      </c>
      <c r="D804" s="10" t="s">
        <v>230</v>
      </c>
      <c r="E804" s="10"/>
      <c r="F804" s="12">
        <f>F805</f>
        <v>415500</v>
      </c>
      <c r="G804" s="12">
        <f t="shared" si="420"/>
        <v>415500</v>
      </c>
      <c r="H804" s="12">
        <f t="shared" si="420"/>
        <v>-8100</v>
      </c>
      <c r="I804" s="12">
        <f t="shared" si="420"/>
        <v>-8100</v>
      </c>
      <c r="J804" s="12">
        <f t="shared" si="420"/>
        <v>407400</v>
      </c>
      <c r="K804" s="12">
        <f t="shared" si="420"/>
        <v>407400</v>
      </c>
      <c r="L804" s="13"/>
    </row>
    <row r="805" spans="1:12" ht="25.5" x14ac:dyDescent="0.25">
      <c r="A805" s="15" t="s">
        <v>431</v>
      </c>
      <c r="B805" s="10" t="s">
        <v>282</v>
      </c>
      <c r="C805" s="10" t="s">
        <v>31</v>
      </c>
      <c r="D805" s="10" t="s">
        <v>432</v>
      </c>
      <c r="E805" s="10"/>
      <c r="F805" s="12">
        <f>F806</f>
        <v>415500</v>
      </c>
      <c r="G805" s="12">
        <f t="shared" si="420"/>
        <v>415500</v>
      </c>
      <c r="H805" s="12">
        <f t="shared" si="420"/>
        <v>-8100</v>
      </c>
      <c r="I805" s="12">
        <f t="shared" si="420"/>
        <v>-8100</v>
      </c>
      <c r="J805" s="12">
        <f t="shared" si="420"/>
        <v>407400</v>
      </c>
      <c r="K805" s="12">
        <f t="shared" si="420"/>
        <v>407400</v>
      </c>
      <c r="L805" s="13"/>
    </row>
    <row r="806" spans="1:12" ht="38.25" x14ac:dyDescent="0.25">
      <c r="A806" s="15" t="s">
        <v>684</v>
      </c>
      <c r="B806" s="10" t="s">
        <v>282</v>
      </c>
      <c r="C806" s="10" t="s">
        <v>31</v>
      </c>
      <c r="D806" s="10" t="s">
        <v>685</v>
      </c>
      <c r="E806" s="10"/>
      <c r="F806" s="12">
        <f>F807</f>
        <v>415500</v>
      </c>
      <c r="G806" s="12">
        <f t="shared" si="420"/>
        <v>415500</v>
      </c>
      <c r="H806" s="12">
        <f t="shared" si="420"/>
        <v>-8100</v>
      </c>
      <c r="I806" s="12">
        <f t="shared" si="420"/>
        <v>-8100</v>
      </c>
      <c r="J806" s="12">
        <f t="shared" si="420"/>
        <v>407400</v>
      </c>
      <c r="K806" s="12">
        <f t="shared" si="420"/>
        <v>407400</v>
      </c>
      <c r="L806" s="13"/>
    </row>
    <row r="807" spans="1:12" ht="38.25" x14ac:dyDescent="0.25">
      <c r="A807" s="15" t="s">
        <v>108</v>
      </c>
      <c r="B807" s="10" t="s">
        <v>282</v>
      </c>
      <c r="C807" s="10" t="s">
        <v>31</v>
      </c>
      <c r="D807" s="10" t="s">
        <v>685</v>
      </c>
      <c r="E807" s="10" t="s">
        <v>291</v>
      </c>
      <c r="F807" s="12">
        <f>'[1]9.ведомства'!G1408</f>
        <v>415500</v>
      </c>
      <c r="G807" s="12">
        <f>'[1]9.ведомства'!H1408</f>
        <v>415500</v>
      </c>
      <c r="H807" s="12">
        <f>'[1]9.ведомства'!I1408</f>
        <v>-8100</v>
      </c>
      <c r="I807" s="12">
        <f>'[1]9.ведомства'!J1408</f>
        <v>-8100</v>
      </c>
      <c r="J807" s="12">
        <f>'[1]9.ведомства'!K1408</f>
        <v>407400</v>
      </c>
      <c r="K807" s="12">
        <f>'[1]9.ведомства'!L1408</f>
        <v>407400</v>
      </c>
      <c r="L807" s="13"/>
    </row>
    <row r="808" spans="1:12" ht="25.5" x14ac:dyDescent="0.25">
      <c r="A808" s="15" t="s">
        <v>469</v>
      </c>
      <c r="B808" s="10" t="s">
        <v>282</v>
      </c>
      <c r="C808" s="10" t="s">
        <v>31</v>
      </c>
      <c r="D808" s="10" t="s">
        <v>470</v>
      </c>
      <c r="E808" s="11"/>
      <c r="F808" s="12">
        <f>F809</f>
        <v>2614700</v>
      </c>
      <c r="G808" s="12">
        <f t="shared" ref="G808:K809" si="421">G809</f>
        <v>2614700</v>
      </c>
      <c r="H808" s="12">
        <f t="shared" si="421"/>
        <v>335500</v>
      </c>
      <c r="I808" s="12">
        <f t="shared" si="421"/>
        <v>335500</v>
      </c>
      <c r="J808" s="12">
        <f t="shared" si="421"/>
        <v>2950200</v>
      </c>
      <c r="K808" s="12">
        <f t="shared" si="421"/>
        <v>2950200</v>
      </c>
      <c r="L808" s="13"/>
    </row>
    <row r="809" spans="1:12" ht="25.5" x14ac:dyDescent="0.25">
      <c r="A809" s="15" t="s">
        <v>686</v>
      </c>
      <c r="B809" s="10" t="s">
        <v>282</v>
      </c>
      <c r="C809" s="10" t="s">
        <v>31</v>
      </c>
      <c r="D809" s="10" t="s">
        <v>687</v>
      </c>
      <c r="E809" s="11"/>
      <c r="F809" s="12">
        <f>F810</f>
        <v>2614700</v>
      </c>
      <c r="G809" s="12">
        <f t="shared" si="421"/>
        <v>2614700</v>
      </c>
      <c r="H809" s="12">
        <f t="shared" si="421"/>
        <v>335500</v>
      </c>
      <c r="I809" s="12">
        <f t="shared" si="421"/>
        <v>335500</v>
      </c>
      <c r="J809" s="12">
        <f t="shared" si="421"/>
        <v>2950200</v>
      </c>
      <c r="K809" s="12">
        <f t="shared" si="421"/>
        <v>2950200</v>
      </c>
      <c r="L809" s="13"/>
    </row>
    <row r="810" spans="1:12" ht="63.75" x14ac:dyDescent="0.25">
      <c r="A810" s="15" t="s">
        <v>688</v>
      </c>
      <c r="B810" s="10" t="s">
        <v>282</v>
      </c>
      <c r="C810" s="10" t="s">
        <v>31</v>
      </c>
      <c r="D810" s="10" t="s">
        <v>689</v>
      </c>
      <c r="E810" s="11"/>
      <c r="F810" s="12">
        <f t="shared" ref="F810:K810" si="422">F811+F813+F815</f>
        <v>2614700</v>
      </c>
      <c r="G810" s="12">
        <f t="shared" si="422"/>
        <v>2614700</v>
      </c>
      <c r="H810" s="12">
        <f t="shared" si="422"/>
        <v>335500</v>
      </c>
      <c r="I810" s="12">
        <f t="shared" si="422"/>
        <v>335500</v>
      </c>
      <c r="J810" s="12">
        <f t="shared" si="422"/>
        <v>2950200</v>
      </c>
      <c r="K810" s="12">
        <f t="shared" si="422"/>
        <v>2950200</v>
      </c>
      <c r="L810" s="13"/>
    </row>
    <row r="811" spans="1:12" ht="76.5" x14ac:dyDescent="0.25">
      <c r="A811" s="15" t="s">
        <v>690</v>
      </c>
      <c r="B811" s="10" t="s">
        <v>282</v>
      </c>
      <c r="C811" s="10" t="s">
        <v>31</v>
      </c>
      <c r="D811" s="10" t="s">
        <v>691</v>
      </c>
      <c r="E811" s="11"/>
      <c r="F811" s="12">
        <f t="shared" ref="F811:K811" si="423">F812</f>
        <v>2057500</v>
      </c>
      <c r="G811" s="12">
        <f t="shared" si="423"/>
        <v>2057500</v>
      </c>
      <c r="H811" s="12">
        <f t="shared" si="423"/>
        <v>335500</v>
      </c>
      <c r="I811" s="12">
        <f t="shared" si="423"/>
        <v>335500</v>
      </c>
      <c r="J811" s="12">
        <f t="shared" si="423"/>
        <v>2393000</v>
      </c>
      <c r="K811" s="12">
        <f t="shared" si="423"/>
        <v>2393000</v>
      </c>
      <c r="L811" s="13"/>
    </row>
    <row r="812" spans="1:12" ht="25.5" x14ac:dyDescent="0.25">
      <c r="A812" s="15" t="s">
        <v>75</v>
      </c>
      <c r="B812" s="10" t="s">
        <v>282</v>
      </c>
      <c r="C812" s="10" t="s">
        <v>31</v>
      </c>
      <c r="D812" s="10" t="s">
        <v>691</v>
      </c>
      <c r="E812" s="11">
        <v>300</v>
      </c>
      <c r="F812" s="12">
        <f>'[1]9.ведомства'!G715</f>
        <v>2057500</v>
      </c>
      <c r="G812" s="12">
        <f>'[1]9.ведомства'!H715</f>
        <v>2057500</v>
      </c>
      <c r="H812" s="12">
        <f>'[1]9.ведомства'!I715</f>
        <v>335500</v>
      </c>
      <c r="I812" s="12">
        <f>'[1]9.ведомства'!J715</f>
        <v>335500</v>
      </c>
      <c r="J812" s="12">
        <f>'[1]9.ведомства'!K715</f>
        <v>2393000</v>
      </c>
      <c r="K812" s="12">
        <f>'[1]9.ведомства'!L715</f>
        <v>2393000</v>
      </c>
      <c r="L812" s="13"/>
    </row>
    <row r="813" spans="1:12" ht="76.5" x14ac:dyDescent="0.25">
      <c r="A813" s="15" t="s">
        <v>692</v>
      </c>
      <c r="B813" s="10" t="s">
        <v>282</v>
      </c>
      <c r="C813" s="10" t="s">
        <v>31</v>
      </c>
      <c r="D813" s="10" t="s">
        <v>693</v>
      </c>
      <c r="E813" s="11"/>
      <c r="F813" s="12">
        <f t="shared" ref="F813:K813" si="424">F814</f>
        <v>33800</v>
      </c>
      <c r="G813" s="12">
        <f t="shared" si="424"/>
        <v>33800</v>
      </c>
      <c r="H813" s="12">
        <f t="shared" si="424"/>
        <v>0</v>
      </c>
      <c r="I813" s="12">
        <f t="shared" si="424"/>
        <v>0</v>
      </c>
      <c r="J813" s="12">
        <f t="shared" si="424"/>
        <v>33800</v>
      </c>
      <c r="K813" s="12">
        <f t="shared" si="424"/>
        <v>33800</v>
      </c>
      <c r="L813" s="13"/>
    </row>
    <row r="814" spans="1:12" ht="38.25" x14ac:dyDescent="0.25">
      <c r="A814" s="15" t="s">
        <v>26</v>
      </c>
      <c r="B814" s="10" t="s">
        <v>282</v>
      </c>
      <c r="C814" s="10" t="s">
        <v>31</v>
      </c>
      <c r="D814" s="10" t="s">
        <v>693</v>
      </c>
      <c r="E814" s="11">
        <v>200</v>
      </c>
      <c r="F814" s="12">
        <f>'[1]9.ведомства'!G717</f>
        <v>33800</v>
      </c>
      <c r="G814" s="12">
        <f>'[1]9.ведомства'!H717</f>
        <v>33800</v>
      </c>
      <c r="H814" s="12">
        <f>'[1]9.ведомства'!I717</f>
        <v>0</v>
      </c>
      <c r="I814" s="12">
        <f>'[1]9.ведомства'!J717</f>
        <v>0</v>
      </c>
      <c r="J814" s="12">
        <f>'[1]9.ведомства'!K717</f>
        <v>33800</v>
      </c>
      <c r="K814" s="12">
        <f>'[1]9.ведомства'!L717</f>
        <v>33800</v>
      </c>
      <c r="L814" s="13"/>
    </row>
    <row r="815" spans="1:12" ht="140.25" x14ac:dyDescent="0.25">
      <c r="A815" s="15" t="s">
        <v>694</v>
      </c>
      <c r="B815" s="10" t="s">
        <v>282</v>
      </c>
      <c r="C815" s="10" t="s">
        <v>31</v>
      </c>
      <c r="D815" s="10" t="s">
        <v>695</v>
      </c>
      <c r="E815" s="11"/>
      <c r="F815" s="12">
        <f t="shared" ref="F815:K815" si="425">F816</f>
        <v>523400</v>
      </c>
      <c r="G815" s="12">
        <f t="shared" si="425"/>
        <v>523400</v>
      </c>
      <c r="H815" s="12">
        <f t="shared" si="425"/>
        <v>0</v>
      </c>
      <c r="I815" s="12">
        <f t="shared" si="425"/>
        <v>0</v>
      </c>
      <c r="J815" s="12">
        <f t="shared" si="425"/>
        <v>523400</v>
      </c>
      <c r="K815" s="12">
        <f t="shared" si="425"/>
        <v>523400</v>
      </c>
      <c r="L815" s="13"/>
    </row>
    <row r="816" spans="1:12" ht="25.5" x14ac:dyDescent="0.25">
      <c r="A816" s="15" t="s">
        <v>75</v>
      </c>
      <c r="B816" s="10" t="s">
        <v>282</v>
      </c>
      <c r="C816" s="10" t="s">
        <v>31</v>
      </c>
      <c r="D816" s="10" t="s">
        <v>695</v>
      </c>
      <c r="E816" s="11">
        <v>300</v>
      </c>
      <c r="F816" s="12">
        <f>'[1]9.ведомства'!G719</f>
        <v>523400</v>
      </c>
      <c r="G816" s="12">
        <f>'[1]9.ведомства'!H719</f>
        <v>523400</v>
      </c>
      <c r="H816" s="12">
        <f>'[1]9.ведомства'!I719</f>
        <v>0</v>
      </c>
      <c r="I816" s="12">
        <f>'[1]9.ведомства'!J719</f>
        <v>0</v>
      </c>
      <c r="J816" s="12">
        <f>'[1]9.ведомства'!K719</f>
        <v>523400</v>
      </c>
      <c r="K816" s="12">
        <f>'[1]9.ведомства'!L719</f>
        <v>523400</v>
      </c>
      <c r="L816" s="13"/>
    </row>
    <row r="817" spans="1:12" x14ac:dyDescent="0.25">
      <c r="A817" s="14" t="s">
        <v>17</v>
      </c>
      <c r="B817" s="10" t="s">
        <v>282</v>
      </c>
      <c r="C817" s="10" t="s">
        <v>31</v>
      </c>
      <c r="D817" s="10" t="s">
        <v>18</v>
      </c>
      <c r="E817" s="11"/>
      <c r="F817" s="12">
        <f t="shared" ref="F817:K817" si="426">F818</f>
        <v>10970700</v>
      </c>
      <c r="G817" s="12">
        <f t="shared" si="426"/>
        <v>10970700</v>
      </c>
      <c r="H817" s="12">
        <f t="shared" si="426"/>
        <v>593700</v>
      </c>
      <c r="I817" s="12">
        <f t="shared" si="426"/>
        <v>593700</v>
      </c>
      <c r="J817" s="12">
        <f t="shared" si="426"/>
        <v>11564400</v>
      </c>
      <c r="K817" s="12">
        <f t="shared" si="426"/>
        <v>11564400</v>
      </c>
      <c r="L817" s="13"/>
    </row>
    <row r="818" spans="1:12" ht="38.25" x14ac:dyDescent="0.25">
      <c r="A818" s="14" t="s">
        <v>19</v>
      </c>
      <c r="B818" s="10" t="s">
        <v>282</v>
      </c>
      <c r="C818" s="10" t="s">
        <v>31</v>
      </c>
      <c r="D818" s="10" t="s">
        <v>20</v>
      </c>
      <c r="E818" s="11"/>
      <c r="F818" s="12">
        <f t="shared" ref="F818:K818" si="427">F819+F821</f>
        <v>10970700</v>
      </c>
      <c r="G818" s="12">
        <f t="shared" si="427"/>
        <v>10970700</v>
      </c>
      <c r="H818" s="12">
        <f t="shared" si="427"/>
        <v>593700</v>
      </c>
      <c r="I818" s="12">
        <f t="shared" si="427"/>
        <v>593700</v>
      </c>
      <c r="J818" s="12">
        <f t="shared" si="427"/>
        <v>11564400</v>
      </c>
      <c r="K818" s="12">
        <f t="shared" si="427"/>
        <v>11564400</v>
      </c>
      <c r="L818" s="13"/>
    </row>
    <row r="819" spans="1:12" ht="102" x14ac:dyDescent="0.25">
      <c r="A819" s="15" t="s">
        <v>696</v>
      </c>
      <c r="B819" s="10" t="s">
        <v>282</v>
      </c>
      <c r="C819" s="10" t="s">
        <v>31</v>
      </c>
      <c r="D819" s="10" t="s">
        <v>697</v>
      </c>
      <c r="E819" s="11"/>
      <c r="F819" s="12">
        <f t="shared" ref="F819:K819" si="428">F820</f>
        <v>61900</v>
      </c>
      <c r="G819" s="12">
        <f t="shared" si="428"/>
        <v>61900</v>
      </c>
      <c r="H819" s="12">
        <f t="shared" si="428"/>
        <v>0</v>
      </c>
      <c r="I819" s="12">
        <f t="shared" si="428"/>
        <v>0</v>
      </c>
      <c r="J819" s="12">
        <f t="shared" si="428"/>
        <v>61900</v>
      </c>
      <c r="K819" s="12">
        <f t="shared" si="428"/>
        <v>61900</v>
      </c>
      <c r="L819" s="13"/>
    </row>
    <row r="820" spans="1:12" ht="38.25" x14ac:dyDescent="0.25">
      <c r="A820" s="15" t="s">
        <v>26</v>
      </c>
      <c r="B820" s="10" t="s">
        <v>282</v>
      </c>
      <c r="C820" s="10" t="s">
        <v>31</v>
      </c>
      <c r="D820" s="10" t="s">
        <v>697</v>
      </c>
      <c r="E820" s="11">
        <v>200</v>
      </c>
      <c r="F820" s="12">
        <f>'[1]9.ведомства'!G315</f>
        <v>61900</v>
      </c>
      <c r="G820" s="12">
        <f>'[1]9.ведомства'!H315</f>
        <v>61900</v>
      </c>
      <c r="H820" s="12">
        <f>'[1]9.ведомства'!I315</f>
        <v>0</v>
      </c>
      <c r="I820" s="12">
        <f>'[1]9.ведомства'!J315</f>
        <v>0</v>
      </c>
      <c r="J820" s="12">
        <f>'[1]9.ведомства'!K315</f>
        <v>61900</v>
      </c>
      <c r="K820" s="12">
        <f>'[1]9.ведомства'!L315</f>
        <v>61900</v>
      </c>
      <c r="L820" s="13"/>
    </row>
    <row r="821" spans="1:12" ht="114.75" x14ac:dyDescent="0.25">
      <c r="A821" s="15" t="s">
        <v>698</v>
      </c>
      <c r="B821" s="10" t="s">
        <v>282</v>
      </c>
      <c r="C821" s="10" t="s">
        <v>31</v>
      </c>
      <c r="D821" s="10" t="s">
        <v>699</v>
      </c>
      <c r="E821" s="11"/>
      <c r="F821" s="12">
        <f t="shared" ref="F821:K821" si="429">F822</f>
        <v>10908800</v>
      </c>
      <c r="G821" s="12">
        <f t="shared" si="429"/>
        <v>10908800</v>
      </c>
      <c r="H821" s="12">
        <f t="shared" si="429"/>
        <v>593700</v>
      </c>
      <c r="I821" s="12">
        <f t="shared" si="429"/>
        <v>593700</v>
      </c>
      <c r="J821" s="12">
        <f t="shared" si="429"/>
        <v>11502500</v>
      </c>
      <c r="K821" s="12">
        <f t="shared" si="429"/>
        <v>11502500</v>
      </c>
      <c r="L821" s="13"/>
    </row>
    <row r="822" spans="1:12" ht="25.5" x14ac:dyDescent="0.25">
      <c r="A822" s="15" t="s">
        <v>75</v>
      </c>
      <c r="B822" s="10" t="s">
        <v>282</v>
      </c>
      <c r="C822" s="10" t="s">
        <v>31</v>
      </c>
      <c r="D822" s="10" t="s">
        <v>699</v>
      </c>
      <c r="E822" s="11">
        <v>300</v>
      </c>
      <c r="F822" s="12">
        <f>'[1]9.ведомства'!G317</f>
        <v>10908800</v>
      </c>
      <c r="G822" s="12">
        <f>'[1]9.ведомства'!H317</f>
        <v>10908800</v>
      </c>
      <c r="H822" s="12">
        <f>'[1]9.ведомства'!I317</f>
        <v>593700</v>
      </c>
      <c r="I822" s="12">
        <f>'[1]9.ведомства'!J317</f>
        <v>593700</v>
      </c>
      <c r="J822" s="12">
        <f>'[1]9.ведомства'!K317</f>
        <v>11502500</v>
      </c>
      <c r="K822" s="12">
        <f>'[1]9.ведомства'!L317</f>
        <v>11502500</v>
      </c>
      <c r="L822" s="13"/>
    </row>
    <row r="823" spans="1:12" x14ac:dyDescent="0.25">
      <c r="A823" s="15" t="s">
        <v>700</v>
      </c>
      <c r="B823" s="10" t="s">
        <v>282</v>
      </c>
      <c r="C823" s="10" t="s">
        <v>57</v>
      </c>
      <c r="D823" s="10"/>
      <c r="E823" s="11"/>
      <c r="F823" s="12">
        <f t="shared" ref="F823:K823" si="430">F824+F841</f>
        <v>65373800</v>
      </c>
      <c r="G823" s="12">
        <f t="shared" si="430"/>
        <v>65373800</v>
      </c>
      <c r="H823" s="12">
        <f t="shared" si="430"/>
        <v>-3443900</v>
      </c>
      <c r="I823" s="12">
        <f t="shared" si="430"/>
        <v>-3443900</v>
      </c>
      <c r="J823" s="12">
        <f t="shared" si="430"/>
        <v>61929900</v>
      </c>
      <c r="K823" s="12">
        <f t="shared" si="430"/>
        <v>61929900</v>
      </c>
      <c r="L823" s="13"/>
    </row>
    <row r="824" spans="1:12" ht="25.5" x14ac:dyDescent="0.25">
      <c r="A824" s="15" t="s">
        <v>469</v>
      </c>
      <c r="B824" s="10" t="s">
        <v>282</v>
      </c>
      <c r="C824" s="10" t="s">
        <v>57</v>
      </c>
      <c r="D824" s="10" t="s">
        <v>470</v>
      </c>
      <c r="E824" s="11"/>
      <c r="F824" s="12">
        <f t="shared" ref="F824:K824" si="431">F825+F832</f>
        <v>59579500</v>
      </c>
      <c r="G824" s="12">
        <f t="shared" si="431"/>
        <v>59579500</v>
      </c>
      <c r="H824" s="12">
        <f t="shared" si="431"/>
        <v>-3443900</v>
      </c>
      <c r="I824" s="12">
        <f t="shared" si="431"/>
        <v>-3443900</v>
      </c>
      <c r="J824" s="12">
        <f t="shared" si="431"/>
        <v>56135600</v>
      </c>
      <c r="K824" s="12">
        <f t="shared" si="431"/>
        <v>56135600</v>
      </c>
      <c r="L824" s="13"/>
    </row>
    <row r="825" spans="1:12" ht="38.25" x14ac:dyDescent="0.25">
      <c r="A825" s="15" t="s">
        <v>499</v>
      </c>
      <c r="B825" s="10" t="s">
        <v>282</v>
      </c>
      <c r="C825" s="10" t="s">
        <v>57</v>
      </c>
      <c r="D825" s="10" t="s">
        <v>472</v>
      </c>
      <c r="E825" s="11"/>
      <c r="F825" s="12">
        <f t="shared" ref="F825:K825" si="432">F826</f>
        <v>24004200</v>
      </c>
      <c r="G825" s="12">
        <f t="shared" si="432"/>
        <v>24004200</v>
      </c>
      <c r="H825" s="12">
        <f t="shared" si="432"/>
        <v>-111300</v>
      </c>
      <c r="I825" s="12">
        <f t="shared" si="432"/>
        <v>-111300</v>
      </c>
      <c r="J825" s="12">
        <f t="shared" si="432"/>
        <v>23892900</v>
      </c>
      <c r="K825" s="12">
        <f t="shared" si="432"/>
        <v>23892900</v>
      </c>
      <c r="L825" s="13"/>
    </row>
    <row r="826" spans="1:12" ht="38.25" x14ac:dyDescent="0.25">
      <c r="A826" s="15" t="s">
        <v>473</v>
      </c>
      <c r="B826" s="10" t="s">
        <v>282</v>
      </c>
      <c r="C826" s="10" t="s">
        <v>57</v>
      </c>
      <c r="D826" s="10" t="s">
        <v>474</v>
      </c>
      <c r="E826" s="11"/>
      <c r="F826" s="12">
        <f t="shared" ref="F826:K826" si="433">F827+F830</f>
        <v>24004200</v>
      </c>
      <c r="G826" s="12">
        <f t="shared" si="433"/>
        <v>24004200</v>
      </c>
      <c r="H826" s="12">
        <f t="shared" si="433"/>
        <v>-111300</v>
      </c>
      <c r="I826" s="12">
        <f t="shared" si="433"/>
        <v>-111300</v>
      </c>
      <c r="J826" s="12">
        <f t="shared" si="433"/>
        <v>23892900</v>
      </c>
      <c r="K826" s="12">
        <f t="shared" si="433"/>
        <v>23892900</v>
      </c>
      <c r="L826" s="13"/>
    </row>
    <row r="827" spans="1:12" ht="127.5" x14ac:dyDescent="0.25">
      <c r="A827" s="15" t="s">
        <v>701</v>
      </c>
      <c r="B827" s="10" t="s">
        <v>282</v>
      </c>
      <c r="C827" s="10" t="s">
        <v>57</v>
      </c>
      <c r="D827" s="10" t="s">
        <v>702</v>
      </c>
      <c r="E827" s="11"/>
      <c r="F827" s="12">
        <f t="shared" ref="F827:K827" si="434">SUM(F828:F829)</f>
        <v>585500</v>
      </c>
      <c r="G827" s="12">
        <f t="shared" si="434"/>
        <v>585500</v>
      </c>
      <c r="H827" s="12">
        <f t="shared" si="434"/>
        <v>-2700</v>
      </c>
      <c r="I827" s="12">
        <f t="shared" si="434"/>
        <v>-2700</v>
      </c>
      <c r="J827" s="12">
        <f t="shared" si="434"/>
        <v>582800</v>
      </c>
      <c r="K827" s="12">
        <f t="shared" si="434"/>
        <v>582800</v>
      </c>
      <c r="L827" s="13"/>
    </row>
    <row r="828" spans="1:12" ht="38.25" x14ac:dyDescent="0.25">
      <c r="A828" s="15" t="s">
        <v>26</v>
      </c>
      <c r="B828" s="10" t="s">
        <v>282</v>
      </c>
      <c r="C828" s="10" t="s">
        <v>57</v>
      </c>
      <c r="D828" s="10" t="s">
        <v>702</v>
      </c>
      <c r="E828" s="11">
        <v>200</v>
      </c>
      <c r="F828" s="12">
        <f>'[1]9.ведомства'!G725</f>
        <v>234194</v>
      </c>
      <c r="G828" s="12">
        <f>'[1]9.ведомства'!H725</f>
        <v>234194</v>
      </c>
      <c r="H828" s="12">
        <f>'[1]9.ведомства'!I725</f>
        <v>-1080</v>
      </c>
      <c r="I828" s="12">
        <f>'[1]9.ведомства'!J725</f>
        <v>-1080</v>
      </c>
      <c r="J828" s="12">
        <f>'[1]9.ведомства'!K725</f>
        <v>233114</v>
      </c>
      <c r="K828" s="12">
        <f>'[1]9.ведомства'!L725</f>
        <v>233114</v>
      </c>
      <c r="L828" s="13"/>
    </row>
    <row r="829" spans="1:12" ht="38.25" x14ac:dyDescent="0.25">
      <c r="A829" s="15" t="s">
        <v>108</v>
      </c>
      <c r="B829" s="10" t="s">
        <v>282</v>
      </c>
      <c r="C829" s="10" t="s">
        <v>57</v>
      </c>
      <c r="D829" s="10" t="s">
        <v>702</v>
      </c>
      <c r="E829" s="11">
        <v>600</v>
      </c>
      <c r="F829" s="12">
        <f>'[1]9.ведомства'!G726</f>
        <v>351306</v>
      </c>
      <c r="G829" s="12">
        <f>'[1]9.ведомства'!H726</f>
        <v>351306</v>
      </c>
      <c r="H829" s="12">
        <f>'[1]9.ведомства'!I726</f>
        <v>-1620</v>
      </c>
      <c r="I829" s="12">
        <f>'[1]9.ведомства'!J726</f>
        <v>-1620</v>
      </c>
      <c r="J829" s="12">
        <f>'[1]9.ведомства'!K726</f>
        <v>349686</v>
      </c>
      <c r="K829" s="12">
        <f>'[1]9.ведомства'!L726</f>
        <v>349686</v>
      </c>
      <c r="L829" s="13"/>
    </row>
    <row r="830" spans="1:12" ht="76.5" x14ac:dyDescent="0.25">
      <c r="A830" s="15" t="s">
        <v>703</v>
      </c>
      <c r="B830" s="10" t="s">
        <v>282</v>
      </c>
      <c r="C830" s="10" t="s">
        <v>57</v>
      </c>
      <c r="D830" s="10" t="s">
        <v>704</v>
      </c>
      <c r="E830" s="11"/>
      <c r="F830" s="12">
        <f t="shared" ref="F830:K830" si="435">F831</f>
        <v>23418700</v>
      </c>
      <c r="G830" s="12">
        <f t="shared" si="435"/>
        <v>23418700</v>
      </c>
      <c r="H830" s="12">
        <f t="shared" si="435"/>
        <v>-108600</v>
      </c>
      <c r="I830" s="12">
        <f t="shared" si="435"/>
        <v>-108600</v>
      </c>
      <c r="J830" s="12">
        <f t="shared" si="435"/>
        <v>23310100</v>
      </c>
      <c r="K830" s="12">
        <f t="shared" si="435"/>
        <v>23310100</v>
      </c>
      <c r="L830" s="13"/>
    </row>
    <row r="831" spans="1:12" ht="25.5" x14ac:dyDescent="0.25">
      <c r="A831" s="15" t="s">
        <v>75</v>
      </c>
      <c r="B831" s="10" t="s">
        <v>282</v>
      </c>
      <c r="C831" s="10" t="s">
        <v>57</v>
      </c>
      <c r="D831" s="10" t="s">
        <v>704</v>
      </c>
      <c r="E831" s="11">
        <v>300</v>
      </c>
      <c r="F831" s="12">
        <f>'[1]9.ведомства'!G728</f>
        <v>23418700</v>
      </c>
      <c r="G831" s="12">
        <f>'[1]9.ведомства'!H728</f>
        <v>23418700</v>
      </c>
      <c r="H831" s="12">
        <f>'[1]9.ведомства'!I728</f>
        <v>-108600</v>
      </c>
      <c r="I831" s="12">
        <f>'[1]9.ведомства'!J728</f>
        <v>-108600</v>
      </c>
      <c r="J831" s="12">
        <f>'[1]9.ведомства'!K728</f>
        <v>23310100</v>
      </c>
      <c r="K831" s="12">
        <f>'[1]9.ведомства'!L728</f>
        <v>23310100</v>
      </c>
      <c r="L831" s="13"/>
    </row>
    <row r="832" spans="1:12" ht="25.5" x14ac:dyDescent="0.25">
      <c r="A832" s="15" t="s">
        <v>705</v>
      </c>
      <c r="B832" s="10" t="s">
        <v>282</v>
      </c>
      <c r="C832" s="10" t="s">
        <v>57</v>
      </c>
      <c r="D832" s="10" t="s">
        <v>687</v>
      </c>
      <c r="E832" s="11"/>
      <c r="F832" s="12">
        <f t="shared" ref="F832:K832" si="436">F833</f>
        <v>35575300</v>
      </c>
      <c r="G832" s="12">
        <f t="shared" si="436"/>
        <v>35575300</v>
      </c>
      <c r="H832" s="12">
        <f t="shared" si="436"/>
        <v>-3332600</v>
      </c>
      <c r="I832" s="12">
        <f t="shared" si="436"/>
        <v>-3332600</v>
      </c>
      <c r="J832" s="12">
        <f t="shared" si="436"/>
        <v>32242700</v>
      </c>
      <c r="K832" s="12">
        <f t="shared" si="436"/>
        <v>32242700</v>
      </c>
      <c r="L832" s="13"/>
    </row>
    <row r="833" spans="1:12" ht="51" x14ac:dyDescent="0.25">
      <c r="A833" s="15" t="s">
        <v>706</v>
      </c>
      <c r="B833" s="10" t="s">
        <v>282</v>
      </c>
      <c r="C833" s="10" t="s">
        <v>57</v>
      </c>
      <c r="D833" s="10" t="s">
        <v>707</v>
      </c>
      <c r="E833" s="11"/>
      <c r="F833" s="12">
        <f t="shared" ref="F833:K833" si="437">F834+F836+F838</f>
        <v>35575300</v>
      </c>
      <c r="G833" s="12">
        <f t="shared" si="437"/>
        <v>35575300</v>
      </c>
      <c r="H833" s="12">
        <f t="shared" si="437"/>
        <v>-3332600</v>
      </c>
      <c r="I833" s="12">
        <f t="shared" si="437"/>
        <v>-3332600</v>
      </c>
      <c r="J833" s="12">
        <f t="shared" si="437"/>
        <v>32242700</v>
      </c>
      <c r="K833" s="12">
        <f t="shared" si="437"/>
        <v>32242700</v>
      </c>
      <c r="L833" s="13"/>
    </row>
    <row r="834" spans="1:12" ht="51" x14ac:dyDescent="0.25">
      <c r="A834" s="15" t="s">
        <v>708</v>
      </c>
      <c r="B834" s="10" t="s">
        <v>282</v>
      </c>
      <c r="C834" s="10" t="s">
        <v>57</v>
      </c>
      <c r="D834" s="10" t="s">
        <v>709</v>
      </c>
      <c r="E834" s="11"/>
      <c r="F834" s="12">
        <f t="shared" ref="F834:K834" si="438">SUM(F835:F835)</f>
        <v>29165100</v>
      </c>
      <c r="G834" s="12">
        <f t="shared" si="438"/>
        <v>29165100</v>
      </c>
      <c r="H834" s="12">
        <f t="shared" si="438"/>
        <v>-3332600</v>
      </c>
      <c r="I834" s="12">
        <f t="shared" si="438"/>
        <v>-3332600</v>
      </c>
      <c r="J834" s="12">
        <f t="shared" si="438"/>
        <v>25832500</v>
      </c>
      <c r="K834" s="12">
        <f t="shared" si="438"/>
        <v>25832500</v>
      </c>
      <c r="L834" s="13"/>
    </row>
    <row r="835" spans="1:12" ht="25.5" x14ac:dyDescent="0.25">
      <c r="A835" s="15" t="s">
        <v>75</v>
      </c>
      <c r="B835" s="10" t="s">
        <v>282</v>
      </c>
      <c r="C835" s="10" t="s">
        <v>57</v>
      </c>
      <c r="D835" s="10" t="s">
        <v>709</v>
      </c>
      <c r="E835" s="11">
        <v>300</v>
      </c>
      <c r="F835" s="12">
        <f>'[1]9.ведомства'!G732</f>
        <v>29165100</v>
      </c>
      <c r="G835" s="12">
        <f>'[1]9.ведомства'!H732</f>
        <v>29165100</v>
      </c>
      <c r="H835" s="12">
        <f>'[1]9.ведомства'!I732</f>
        <v>-3332600</v>
      </c>
      <c r="I835" s="12">
        <f>'[1]9.ведомства'!J732</f>
        <v>-3332600</v>
      </c>
      <c r="J835" s="12">
        <f>'[1]9.ведомства'!K732</f>
        <v>25832500</v>
      </c>
      <c r="K835" s="12">
        <f>'[1]9.ведомства'!L732</f>
        <v>25832500</v>
      </c>
      <c r="L835" s="13"/>
    </row>
    <row r="836" spans="1:12" ht="89.25" x14ac:dyDescent="0.25">
      <c r="A836" s="15" t="s">
        <v>710</v>
      </c>
      <c r="B836" s="10" t="s">
        <v>282</v>
      </c>
      <c r="C836" s="10" t="s">
        <v>57</v>
      </c>
      <c r="D836" s="10" t="s">
        <v>711</v>
      </c>
      <c r="E836" s="11"/>
      <c r="F836" s="12">
        <f t="shared" ref="F836:K836" si="439">SUM(F837:F837)</f>
        <v>40200</v>
      </c>
      <c r="G836" s="12">
        <f t="shared" si="439"/>
        <v>40200</v>
      </c>
      <c r="H836" s="12">
        <f t="shared" si="439"/>
        <v>0</v>
      </c>
      <c r="I836" s="12">
        <f t="shared" si="439"/>
        <v>0</v>
      </c>
      <c r="J836" s="12">
        <f t="shared" si="439"/>
        <v>40200</v>
      </c>
      <c r="K836" s="12">
        <f t="shared" si="439"/>
        <v>40200</v>
      </c>
      <c r="L836" s="13"/>
    </row>
    <row r="837" spans="1:12" ht="25.5" x14ac:dyDescent="0.25">
      <c r="A837" s="15" t="s">
        <v>75</v>
      </c>
      <c r="B837" s="10" t="s">
        <v>282</v>
      </c>
      <c r="C837" s="10" t="s">
        <v>57</v>
      </c>
      <c r="D837" s="10" t="s">
        <v>711</v>
      </c>
      <c r="E837" s="11">
        <v>300</v>
      </c>
      <c r="F837" s="12">
        <f>'[1]9.ведомства'!G735</f>
        <v>40200</v>
      </c>
      <c r="G837" s="12">
        <f>'[1]9.ведомства'!H735</f>
        <v>40200</v>
      </c>
      <c r="H837" s="12">
        <f>'[1]9.ведомства'!I735</f>
        <v>0</v>
      </c>
      <c r="I837" s="12">
        <f>'[1]9.ведомства'!J735</f>
        <v>0</v>
      </c>
      <c r="J837" s="12">
        <f>'[1]9.ведомства'!K735</f>
        <v>40200</v>
      </c>
      <c r="K837" s="12">
        <f>'[1]9.ведомства'!L735</f>
        <v>40200</v>
      </c>
      <c r="L837" s="13"/>
    </row>
    <row r="838" spans="1:12" ht="102" x14ac:dyDescent="0.25">
      <c r="A838" s="15" t="s">
        <v>712</v>
      </c>
      <c r="B838" s="10" t="s">
        <v>282</v>
      </c>
      <c r="C838" s="10" t="s">
        <v>57</v>
      </c>
      <c r="D838" s="10" t="s">
        <v>713</v>
      </c>
      <c r="E838" s="11"/>
      <c r="F838" s="12">
        <f t="shared" ref="F838:K838" si="440">SUM(F839:F840)</f>
        <v>6369999.9999999991</v>
      </c>
      <c r="G838" s="12">
        <f t="shared" si="440"/>
        <v>6369999.9999999991</v>
      </c>
      <c r="H838" s="12">
        <f t="shared" si="440"/>
        <v>0</v>
      </c>
      <c r="I838" s="12">
        <f t="shared" si="440"/>
        <v>0</v>
      </c>
      <c r="J838" s="12">
        <f t="shared" si="440"/>
        <v>6369999.9999999991</v>
      </c>
      <c r="K838" s="12">
        <f t="shared" si="440"/>
        <v>6369999.9999999991</v>
      </c>
      <c r="L838" s="13"/>
    </row>
    <row r="839" spans="1:12" ht="76.5" x14ac:dyDescent="0.25">
      <c r="A839" s="15" t="s">
        <v>23</v>
      </c>
      <c r="B839" s="10" t="s">
        <v>282</v>
      </c>
      <c r="C839" s="10" t="s">
        <v>57</v>
      </c>
      <c r="D839" s="10" t="s">
        <v>713</v>
      </c>
      <c r="E839" s="11">
        <v>100</v>
      </c>
      <c r="F839" s="12">
        <f>'[1]9.ведомства'!G737</f>
        <v>5988401.2699999996</v>
      </c>
      <c r="G839" s="12">
        <f>'[1]9.ведомства'!H737</f>
        <v>5988401.2699999996</v>
      </c>
      <c r="H839" s="12">
        <f>'[1]9.ведомства'!I737</f>
        <v>-64989</v>
      </c>
      <c r="I839" s="12">
        <f>'[1]9.ведомства'!J737</f>
        <v>-64989</v>
      </c>
      <c r="J839" s="12">
        <f>'[1]9.ведомства'!K737</f>
        <v>5923412.2699999996</v>
      </c>
      <c r="K839" s="12">
        <f>'[1]9.ведомства'!L737</f>
        <v>5923412.2699999996</v>
      </c>
      <c r="L839" s="13"/>
    </row>
    <row r="840" spans="1:12" ht="38.25" x14ac:dyDescent="0.25">
      <c r="A840" s="15" t="s">
        <v>26</v>
      </c>
      <c r="B840" s="10" t="s">
        <v>282</v>
      </c>
      <c r="C840" s="10" t="s">
        <v>57</v>
      </c>
      <c r="D840" s="10" t="s">
        <v>713</v>
      </c>
      <c r="E840" s="11">
        <v>200</v>
      </c>
      <c r="F840" s="12">
        <f>'[1]9.ведомства'!G738</f>
        <v>381598.72999999992</v>
      </c>
      <c r="G840" s="12">
        <f>'[1]9.ведомства'!H738</f>
        <v>381598.72999999992</v>
      </c>
      <c r="H840" s="12">
        <f>'[1]9.ведомства'!I738</f>
        <v>64989</v>
      </c>
      <c r="I840" s="12">
        <f>'[1]9.ведомства'!J738</f>
        <v>64989</v>
      </c>
      <c r="J840" s="12">
        <f>'[1]9.ведомства'!K738</f>
        <v>446587.72999999992</v>
      </c>
      <c r="K840" s="12">
        <f>'[1]9.ведомства'!L738</f>
        <v>446587.72999999992</v>
      </c>
      <c r="L840" s="13"/>
    </row>
    <row r="841" spans="1:12" x14ac:dyDescent="0.25">
      <c r="A841" s="14" t="s">
        <v>17</v>
      </c>
      <c r="B841" s="10" t="s">
        <v>282</v>
      </c>
      <c r="C841" s="10" t="s">
        <v>57</v>
      </c>
      <c r="D841" s="10" t="s">
        <v>18</v>
      </c>
      <c r="E841" s="11"/>
      <c r="F841" s="12">
        <f t="shared" ref="F841:K841" si="441">F842</f>
        <v>5794300</v>
      </c>
      <c r="G841" s="12">
        <f t="shared" si="441"/>
        <v>5794300</v>
      </c>
      <c r="H841" s="12">
        <f t="shared" si="441"/>
        <v>0</v>
      </c>
      <c r="I841" s="12">
        <f t="shared" si="441"/>
        <v>0</v>
      </c>
      <c r="J841" s="12">
        <f t="shared" si="441"/>
        <v>5794300</v>
      </c>
      <c r="K841" s="12">
        <f t="shared" si="441"/>
        <v>5794300</v>
      </c>
      <c r="L841" s="13"/>
    </row>
    <row r="842" spans="1:12" ht="38.25" x14ac:dyDescent="0.25">
      <c r="A842" s="14" t="s">
        <v>19</v>
      </c>
      <c r="B842" s="10" t="s">
        <v>282</v>
      </c>
      <c r="C842" s="10" t="s">
        <v>57</v>
      </c>
      <c r="D842" s="10" t="s">
        <v>20</v>
      </c>
      <c r="E842" s="11"/>
      <c r="F842" s="12">
        <f>F848+F843+F845</f>
        <v>5794300</v>
      </c>
      <c r="G842" s="12">
        <f t="shared" ref="G842:K842" si="442">G848+G843+G845</f>
        <v>5794300</v>
      </c>
      <c r="H842" s="12">
        <f t="shared" si="442"/>
        <v>0</v>
      </c>
      <c r="I842" s="12">
        <f t="shared" si="442"/>
        <v>0</v>
      </c>
      <c r="J842" s="12">
        <f t="shared" si="442"/>
        <v>5794300</v>
      </c>
      <c r="K842" s="12">
        <f t="shared" si="442"/>
        <v>5794300</v>
      </c>
      <c r="L842" s="13"/>
    </row>
    <row r="843" spans="1:12" ht="102" x14ac:dyDescent="0.25">
      <c r="A843" s="15" t="s">
        <v>714</v>
      </c>
      <c r="B843" s="10" t="s">
        <v>282</v>
      </c>
      <c r="C843" s="10" t="s">
        <v>57</v>
      </c>
      <c r="D843" s="10" t="s">
        <v>715</v>
      </c>
      <c r="E843" s="11"/>
      <c r="F843" s="12">
        <f t="shared" ref="F843:K843" si="443">F844</f>
        <v>336700</v>
      </c>
      <c r="G843" s="12">
        <f t="shared" si="443"/>
        <v>336700</v>
      </c>
      <c r="H843" s="12">
        <f t="shared" si="443"/>
        <v>0</v>
      </c>
      <c r="I843" s="12">
        <f t="shared" si="443"/>
        <v>0</v>
      </c>
      <c r="J843" s="12">
        <f t="shared" si="443"/>
        <v>336700</v>
      </c>
      <c r="K843" s="12">
        <f t="shared" si="443"/>
        <v>336700</v>
      </c>
      <c r="L843" s="13"/>
    </row>
    <row r="844" spans="1:12" ht="76.5" x14ac:dyDescent="0.25">
      <c r="A844" s="15" t="s">
        <v>23</v>
      </c>
      <c r="B844" s="10" t="s">
        <v>282</v>
      </c>
      <c r="C844" s="10" t="s">
        <v>57</v>
      </c>
      <c r="D844" s="10" t="s">
        <v>715</v>
      </c>
      <c r="E844" s="11">
        <v>100</v>
      </c>
      <c r="F844" s="12">
        <f>'[1]9.ведомства'!G322</f>
        <v>336700</v>
      </c>
      <c r="G844" s="12">
        <f>'[1]9.ведомства'!H322</f>
        <v>336700</v>
      </c>
      <c r="H844" s="12">
        <f>'[1]9.ведомства'!I322</f>
        <v>0</v>
      </c>
      <c r="I844" s="12">
        <f>'[1]9.ведомства'!J322</f>
        <v>0</v>
      </c>
      <c r="J844" s="12">
        <f>'[1]9.ведомства'!K322</f>
        <v>336700</v>
      </c>
      <c r="K844" s="12">
        <f>'[1]9.ведомства'!L322</f>
        <v>336700</v>
      </c>
      <c r="L844" s="13"/>
    </row>
    <row r="845" spans="1:12" ht="63.75" x14ac:dyDescent="0.25">
      <c r="A845" s="15" t="s">
        <v>716</v>
      </c>
      <c r="B845" s="10" t="s">
        <v>282</v>
      </c>
      <c r="C845" s="10" t="s">
        <v>57</v>
      </c>
      <c r="D845" s="10" t="s">
        <v>717</v>
      </c>
      <c r="E845" s="11"/>
      <c r="F845" s="12">
        <f t="shared" ref="F845:K845" si="444">SUM(F846:F847)</f>
        <v>1820000</v>
      </c>
      <c r="G845" s="12">
        <f t="shared" si="444"/>
        <v>1820000</v>
      </c>
      <c r="H845" s="12">
        <f t="shared" si="444"/>
        <v>0</v>
      </c>
      <c r="I845" s="12">
        <f t="shared" si="444"/>
        <v>0</v>
      </c>
      <c r="J845" s="12">
        <f t="shared" si="444"/>
        <v>1820000</v>
      </c>
      <c r="K845" s="12">
        <f t="shared" si="444"/>
        <v>1820000</v>
      </c>
      <c r="L845" s="13"/>
    </row>
    <row r="846" spans="1:12" ht="76.5" x14ac:dyDescent="0.25">
      <c r="A846" s="15" t="s">
        <v>23</v>
      </c>
      <c r="B846" s="10" t="s">
        <v>282</v>
      </c>
      <c r="C846" s="10" t="s">
        <v>57</v>
      </c>
      <c r="D846" s="10" t="s">
        <v>717</v>
      </c>
      <c r="E846" s="11">
        <v>100</v>
      </c>
      <c r="F846" s="44">
        <f>'[1]9.ведомства'!G324</f>
        <v>1731574.07</v>
      </c>
      <c r="G846" s="44">
        <f>'[1]9.ведомства'!H324</f>
        <v>1731574.07</v>
      </c>
      <c r="H846" s="44">
        <f>'[1]9.ведомства'!I324</f>
        <v>0</v>
      </c>
      <c r="I846" s="44">
        <f>'[1]9.ведомства'!J324</f>
        <v>0</v>
      </c>
      <c r="J846" s="44">
        <f>'[1]9.ведомства'!K324</f>
        <v>1731574.07</v>
      </c>
      <c r="K846" s="44">
        <f>'[1]9.ведомства'!L324</f>
        <v>1731574.07</v>
      </c>
      <c r="L846" s="13"/>
    </row>
    <row r="847" spans="1:12" ht="38.25" x14ac:dyDescent="0.25">
      <c r="A847" s="15" t="s">
        <v>26</v>
      </c>
      <c r="B847" s="10" t="s">
        <v>282</v>
      </c>
      <c r="C847" s="10" t="s">
        <v>57</v>
      </c>
      <c r="D847" s="10" t="s">
        <v>717</v>
      </c>
      <c r="E847" s="11">
        <v>200</v>
      </c>
      <c r="F847" s="44">
        <f>'[1]9.ведомства'!G325</f>
        <v>88425.93</v>
      </c>
      <c r="G847" s="44">
        <f>'[1]9.ведомства'!H325</f>
        <v>88425.93</v>
      </c>
      <c r="H847" s="44">
        <f>'[1]9.ведомства'!I325</f>
        <v>0</v>
      </c>
      <c r="I847" s="44">
        <f>'[1]9.ведомства'!J325</f>
        <v>0</v>
      </c>
      <c r="J847" s="44">
        <f>'[1]9.ведомства'!K325</f>
        <v>88425.93</v>
      </c>
      <c r="K847" s="44">
        <f>'[1]9.ведомства'!L325</f>
        <v>88425.93</v>
      </c>
      <c r="L847" s="13"/>
    </row>
    <row r="848" spans="1:12" ht="63.75" x14ac:dyDescent="0.25">
      <c r="A848" s="15" t="s">
        <v>718</v>
      </c>
      <c r="B848" s="10" t="s">
        <v>282</v>
      </c>
      <c r="C848" s="10" t="s">
        <v>57</v>
      </c>
      <c r="D848" s="10" t="s">
        <v>719</v>
      </c>
      <c r="E848" s="10"/>
      <c r="F848" s="12">
        <f t="shared" ref="F848:K848" si="445">SUM(F849:F849)</f>
        <v>3637600</v>
      </c>
      <c r="G848" s="12">
        <f t="shared" si="445"/>
        <v>3637600</v>
      </c>
      <c r="H848" s="12">
        <f t="shared" si="445"/>
        <v>0</v>
      </c>
      <c r="I848" s="12">
        <f t="shared" si="445"/>
        <v>0</v>
      </c>
      <c r="J848" s="12">
        <f t="shared" si="445"/>
        <v>3637600</v>
      </c>
      <c r="K848" s="12">
        <f t="shared" si="445"/>
        <v>3637600</v>
      </c>
      <c r="L848" s="13"/>
    </row>
    <row r="849" spans="1:12" ht="38.25" x14ac:dyDescent="0.25">
      <c r="A849" s="15" t="s">
        <v>257</v>
      </c>
      <c r="B849" s="10" t="s">
        <v>282</v>
      </c>
      <c r="C849" s="10" t="s">
        <v>57</v>
      </c>
      <c r="D849" s="10" t="s">
        <v>719</v>
      </c>
      <c r="E849" s="10" t="s">
        <v>258</v>
      </c>
      <c r="F849" s="12">
        <f>'[1]9.ведомства'!G1634</f>
        <v>3637600</v>
      </c>
      <c r="G849" s="12">
        <f>'[1]9.ведомства'!H1634</f>
        <v>3637600</v>
      </c>
      <c r="H849" s="12">
        <f>'[1]9.ведомства'!I1634</f>
        <v>0</v>
      </c>
      <c r="I849" s="12">
        <f>'[1]9.ведомства'!J1634</f>
        <v>0</v>
      </c>
      <c r="J849" s="12">
        <f>'[1]9.ведомства'!K1634</f>
        <v>3637600</v>
      </c>
      <c r="K849" s="12">
        <f>'[1]9.ведомства'!L1634</f>
        <v>3637600</v>
      </c>
      <c r="L849" s="13"/>
    </row>
    <row r="850" spans="1:12" ht="25.5" x14ac:dyDescent="0.25">
      <c r="A850" s="45" t="s">
        <v>720</v>
      </c>
      <c r="B850" s="10" t="s">
        <v>282</v>
      </c>
      <c r="C850" s="10" t="s">
        <v>83</v>
      </c>
      <c r="D850" s="10"/>
      <c r="E850" s="10"/>
      <c r="F850" s="12">
        <f>F851</f>
        <v>1015658</v>
      </c>
      <c r="G850" s="12">
        <f t="shared" ref="G850:K851" si="446">G851</f>
        <v>0</v>
      </c>
      <c r="H850" s="12">
        <f t="shared" si="446"/>
        <v>0</v>
      </c>
      <c r="I850" s="12">
        <f t="shared" si="446"/>
        <v>0</v>
      </c>
      <c r="J850" s="12">
        <f t="shared" si="446"/>
        <v>1015658</v>
      </c>
      <c r="K850" s="12">
        <f t="shared" si="446"/>
        <v>0</v>
      </c>
      <c r="L850" s="13"/>
    </row>
    <row r="851" spans="1:12" ht="25.5" x14ac:dyDescent="0.25">
      <c r="A851" s="9" t="s">
        <v>194</v>
      </c>
      <c r="B851" s="10" t="s">
        <v>282</v>
      </c>
      <c r="C851" s="10" t="s">
        <v>83</v>
      </c>
      <c r="D851" s="10" t="s">
        <v>101</v>
      </c>
      <c r="E851" s="10"/>
      <c r="F851" s="12">
        <f>F852</f>
        <v>1015658</v>
      </c>
      <c r="G851" s="12">
        <f t="shared" si="446"/>
        <v>0</v>
      </c>
      <c r="H851" s="12">
        <f t="shared" si="446"/>
        <v>0</v>
      </c>
      <c r="I851" s="12">
        <f t="shared" si="446"/>
        <v>0</v>
      </c>
      <c r="J851" s="12">
        <f t="shared" si="446"/>
        <v>1015658</v>
      </c>
      <c r="K851" s="12">
        <f t="shared" si="446"/>
        <v>0</v>
      </c>
      <c r="L851" s="13"/>
    </row>
    <row r="852" spans="1:12" ht="25.5" x14ac:dyDescent="0.25">
      <c r="A852" s="15" t="s">
        <v>517</v>
      </c>
      <c r="B852" s="10" t="s">
        <v>282</v>
      </c>
      <c r="C852" s="10" t="s">
        <v>83</v>
      </c>
      <c r="D852" s="10" t="s">
        <v>518</v>
      </c>
      <c r="E852" s="10"/>
      <c r="F852" s="12">
        <f>+F853</f>
        <v>1015658</v>
      </c>
      <c r="G852" s="12">
        <f t="shared" ref="G852:K852" si="447">+G853</f>
        <v>0</v>
      </c>
      <c r="H852" s="12">
        <f t="shared" si="447"/>
        <v>0</v>
      </c>
      <c r="I852" s="12">
        <f t="shared" si="447"/>
        <v>0</v>
      </c>
      <c r="J852" s="12">
        <f t="shared" si="447"/>
        <v>1015658</v>
      </c>
      <c r="K852" s="12">
        <f t="shared" si="447"/>
        <v>0</v>
      </c>
      <c r="L852" s="13"/>
    </row>
    <row r="853" spans="1:12" ht="25.5" x14ac:dyDescent="0.25">
      <c r="A853" s="15" t="s">
        <v>519</v>
      </c>
      <c r="B853" s="10" t="s">
        <v>282</v>
      </c>
      <c r="C853" s="10" t="s">
        <v>83</v>
      </c>
      <c r="D853" s="10" t="s">
        <v>520</v>
      </c>
      <c r="E853" s="10"/>
      <c r="F853" s="12">
        <f>F854</f>
        <v>1015658</v>
      </c>
      <c r="G853" s="12">
        <f t="shared" ref="G853:K853" si="448">G854</f>
        <v>0</v>
      </c>
      <c r="H853" s="12">
        <f t="shared" si="448"/>
        <v>0</v>
      </c>
      <c r="I853" s="12">
        <f t="shared" si="448"/>
        <v>0</v>
      </c>
      <c r="J853" s="12">
        <f t="shared" si="448"/>
        <v>1015658</v>
      </c>
      <c r="K853" s="12">
        <f t="shared" si="448"/>
        <v>0</v>
      </c>
      <c r="L853" s="13"/>
    </row>
    <row r="854" spans="1:12" ht="38.25" x14ac:dyDescent="0.25">
      <c r="A854" s="24" t="s">
        <v>721</v>
      </c>
      <c r="B854" s="10" t="s">
        <v>282</v>
      </c>
      <c r="C854" s="10" t="s">
        <v>83</v>
      </c>
      <c r="D854" s="10" t="s">
        <v>722</v>
      </c>
      <c r="E854" s="10"/>
      <c r="F854" s="12">
        <f t="shared" ref="F854:K854" si="449">SUM(F855:F856)</f>
        <v>1015658</v>
      </c>
      <c r="G854" s="12">
        <f t="shared" si="449"/>
        <v>0</v>
      </c>
      <c r="H854" s="12">
        <f t="shared" si="449"/>
        <v>0</v>
      </c>
      <c r="I854" s="12">
        <f t="shared" si="449"/>
        <v>0</v>
      </c>
      <c r="J854" s="12">
        <f t="shared" si="449"/>
        <v>1015658</v>
      </c>
      <c r="K854" s="12">
        <f t="shared" si="449"/>
        <v>0</v>
      </c>
      <c r="L854" s="13"/>
    </row>
    <row r="855" spans="1:12" ht="38.25" x14ac:dyDescent="0.25">
      <c r="A855" s="15" t="s">
        <v>26</v>
      </c>
      <c r="B855" s="10" t="s">
        <v>282</v>
      </c>
      <c r="C855" s="10" t="s">
        <v>83</v>
      </c>
      <c r="D855" s="10" t="s">
        <v>722</v>
      </c>
      <c r="E855" s="10" t="s">
        <v>27</v>
      </c>
      <c r="F855" s="12">
        <f>'[1]9.ведомства'!G1414</f>
        <v>202658</v>
      </c>
      <c r="G855" s="12">
        <f>'[1]9.ведомства'!H1414</f>
        <v>0</v>
      </c>
      <c r="H855" s="12">
        <f>'[1]9.ведомства'!I1414</f>
        <v>0</v>
      </c>
      <c r="I855" s="12">
        <f>'[1]9.ведомства'!J1414</f>
        <v>0</v>
      </c>
      <c r="J855" s="12">
        <f>'[1]9.ведомства'!K1414</f>
        <v>202658</v>
      </c>
      <c r="K855" s="12">
        <f>'[1]9.ведомства'!L1414</f>
        <v>0</v>
      </c>
      <c r="L855" s="13"/>
    </row>
    <row r="856" spans="1:12" ht="38.25" x14ac:dyDescent="0.25">
      <c r="A856" s="15" t="s">
        <v>108</v>
      </c>
      <c r="B856" s="10" t="s">
        <v>282</v>
      </c>
      <c r="C856" s="10" t="s">
        <v>83</v>
      </c>
      <c r="D856" s="10" t="s">
        <v>722</v>
      </c>
      <c r="E856" s="10" t="s">
        <v>291</v>
      </c>
      <c r="F856" s="12">
        <f>'[1]9.ведомства'!G746+'[1]9.ведомства'!G978</f>
        <v>813000</v>
      </c>
      <c r="G856" s="12">
        <f>'[1]9.ведомства'!H746+'[1]9.ведомства'!H978</f>
        <v>0</v>
      </c>
      <c r="H856" s="12">
        <f>'[1]9.ведомства'!I746+'[1]9.ведомства'!I978</f>
        <v>0</v>
      </c>
      <c r="I856" s="12">
        <f>'[1]9.ведомства'!J746+'[1]9.ведомства'!J978</f>
        <v>0</v>
      </c>
      <c r="J856" s="12">
        <f>'[1]9.ведомства'!K746+'[1]9.ведомства'!K978</f>
        <v>813000</v>
      </c>
      <c r="K856" s="12">
        <f>'[1]9.ведомства'!L746+'[1]9.ведомства'!L978</f>
        <v>0</v>
      </c>
      <c r="L856" s="13"/>
    </row>
    <row r="857" spans="1:12" x14ac:dyDescent="0.25">
      <c r="A857" s="15" t="s">
        <v>723</v>
      </c>
      <c r="B857" s="10" t="s">
        <v>95</v>
      </c>
      <c r="C857" s="10"/>
      <c r="D857" s="10"/>
      <c r="E857" s="11"/>
      <c r="F857" s="44">
        <f t="shared" ref="F857:K857" si="450">F858</f>
        <v>4588164.2600000007</v>
      </c>
      <c r="G857" s="44">
        <f t="shared" si="450"/>
        <v>698280</v>
      </c>
      <c r="H857" s="44">
        <f t="shared" si="450"/>
        <v>0</v>
      </c>
      <c r="I857" s="44">
        <f t="shared" si="450"/>
        <v>0</v>
      </c>
      <c r="J857" s="44">
        <f t="shared" si="450"/>
        <v>4588164.2600000007</v>
      </c>
      <c r="K857" s="44">
        <f t="shared" si="450"/>
        <v>698280</v>
      </c>
      <c r="L857" s="13"/>
    </row>
    <row r="858" spans="1:12" ht="25.5" x14ac:dyDescent="0.25">
      <c r="A858" s="15" t="s">
        <v>724</v>
      </c>
      <c r="B858" s="10" t="s">
        <v>95</v>
      </c>
      <c r="C858" s="10" t="s">
        <v>79</v>
      </c>
      <c r="D858" s="10"/>
      <c r="E858" s="11"/>
      <c r="F858" s="44">
        <f>F859+F870+F875</f>
        <v>4588164.2600000007</v>
      </c>
      <c r="G858" s="44">
        <f t="shared" ref="G858:K858" si="451">G859+G870+G875</f>
        <v>698280</v>
      </c>
      <c r="H858" s="44">
        <f t="shared" si="451"/>
        <v>0</v>
      </c>
      <c r="I858" s="44">
        <f t="shared" si="451"/>
        <v>0</v>
      </c>
      <c r="J858" s="44">
        <f t="shared" si="451"/>
        <v>4588164.2600000007</v>
      </c>
      <c r="K858" s="44">
        <f t="shared" si="451"/>
        <v>698280</v>
      </c>
      <c r="L858" s="13"/>
    </row>
    <row r="859" spans="1:12" ht="25.5" x14ac:dyDescent="0.25">
      <c r="A859" s="9" t="s">
        <v>194</v>
      </c>
      <c r="B859" s="10" t="s">
        <v>95</v>
      </c>
      <c r="C859" s="10" t="s">
        <v>79</v>
      </c>
      <c r="D859" s="10" t="s">
        <v>101</v>
      </c>
      <c r="E859" s="11"/>
      <c r="F859" s="44">
        <f t="shared" ref="F859:K861" si="452">F860</f>
        <v>2496200.9500000002</v>
      </c>
      <c r="G859" s="44">
        <f t="shared" si="452"/>
        <v>698280</v>
      </c>
      <c r="H859" s="44">
        <f t="shared" si="452"/>
        <v>0</v>
      </c>
      <c r="I859" s="44">
        <f t="shared" si="452"/>
        <v>0</v>
      </c>
      <c r="J859" s="44">
        <f t="shared" si="452"/>
        <v>2496200.9500000002</v>
      </c>
      <c r="K859" s="44">
        <f t="shared" si="452"/>
        <v>698280</v>
      </c>
      <c r="L859" s="13"/>
    </row>
    <row r="860" spans="1:12" ht="51" x14ac:dyDescent="0.25">
      <c r="A860" s="15" t="s">
        <v>725</v>
      </c>
      <c r="B860" s="10" t="s">
        <v>95</v>
      </c>
      <c r="C860" s="10" t="s">
        <v>79</v>
      </c>
      <c r="D860" s="10" t="s">
        <v>726</v>
      </c>
      <c r="E860" s="11"/>
      <c r="F860" s="44">
        <f>F861+F865</f>
        <v>2496200.9500000002</v>
      </c>
      <c r="G860" s="44">
        <f t="shared" ref="G860:K860" si="453">G861+G865</f>
        <v>698280</v>
      </c>
      <c r="H860" s="44">
        <f t="shared" si="453"/>
        <v>0</v>
      </c>
      <c r="I860" s="44">
        <f t="shared" si="453"/>
        <v>0</v>
      </c>
      <c r="J860" s="44">
        <f t="shared" si="453"/>
        <v>2496200.9500000002</v>
      </c>
      <c r="K860" s="44">
        <f t="shared" si="453"/>
        <v>698280</v>
      </c>
      <c r="L860" s="13"/>
    </row>
    <row r="861" spans="1:12" ht="51" x14ac:dyDescent="0.25">
      <c r="A861" s="15" t="s">
        <v>727</v>
      </c>
      <c r="B861" s="10" t="s">
        <v>95</v>
      </c>
      <c r="C861" s="10" t="s">
        <v>79</v>
      </c>
      <c r="D861" s="10" t="s">
        <v>728</v>
      </c>
      <c r="E861" s="11"/>
      <c r="F861" s="44">
        <f t="shared" si="452"/>
        <v>1400000</v>
      </c>
      <c r="G861" s="44">
        <f t="shared" si="452"/>
        <v>0</v>
      </c>
      <c r="H861" s="44">
        <f t="shared" si="452"/>
        <v>0</v>
      </c>
      <c r="I861" s="44">
        <f t="shared" si="452"/>
        <v>0</v>
      </c>
      <c r="J861" s="44">
        <f t="shared" si="452"/>
        <v>1400000</v>
      </c>
      <c r="K861" s="44">
        <f t="shared" si="452"/>
        <v>0</v>
      </c>
      <c r="L861" s="13"/>
    </row>
    <row r="862" spans="1:12" ht="25.5" x14ac:dyDescent="0.25">
      <c r="A862" s="16" t="s">
        <v>149</v>
      </c>
      <c r="B862" s="10" t="s">
        <v>95</v>
      </c>
      <c r="C862" s="10" t="s">
        <v>79</v>
      </c>
      <c r="D862" s="10" t="s">
        <v>729</v>
      </c>
      <c r="E862" s="11"/>
      <c r="F862" s="44">
        <f t="shared" ref="F862:K862" si="454">SUM(F863:F864)</f>
        <v>1400000</v>
      </c>
      <c r="G862" s="44">
        <f t="shared" si="454"/>
        <v>0</v>
      </c>
      <c r="H862" s="44">
        <f t="shared" si="454"/>
        <v>0</v>
      </c>
      <c r="I862" s="44">
        <f t="shared" si="454"/>
        <v>0</v>
      </c>
      <c r="J862" s="44">
        <f t="shared" si="454"/>
        <v>1400000</v>
      </c>
      <c r="K862" s="44">
        <f t="shared" si="454"/>
        <v>0</v>
      </c>
      <c r="L862" s="13"/>
    </row>
    <row r="863" spans="1:12" ht="76.5" x14ac:dyDescent="0.25">
      <c r="A863" s="15" t="s">
        <v>23</v>
      </c>
      <c r="B863" s="10" t="s">
        <v>95</v>
      </c>
      <c r="C863" s="10" t="s">
        <v>79</v>
      </c>
      <c r="D863" s="10" t="s">
        <v>729</v>
      </c>
      <c r="E863" s="11">
        <v>100</v>
      </c>
      <c r="F863" s="44">
        <f>'[1]9.ведомства'!G339+'[1]9.ведомства'!G987</f>
        <v>15600</v>
      </c>
      <c r="G863" s="44">
        <f>'[1]9.ведомства'!H339+'[1]9.ведомства'!H987</f>
        <v>0</v>
      </c>
      <c r="H863" s="44">
        <f>'[1]9.ведомства'!I339+'[1]9.ведомства'!I987</f>
        <v>0</v>
      </c>
      <c r="I863" s="44">
        <f>'[1]9.ведомства'!J339+'[1]9.ведомства'!J987</f>
        <v>0</v>
      </c>
      <c r="J863" s="44">
        <f>'[1]9.ведомства'!K339+'[1]9.ведомства'!K987</f>
        <v>15600</v>
      </c>
      <c r="K863" s="44">
        <f>'[1]9.ведомства'!L339+'[1]9.ведомства'!L987</f>
        <v>0</v>
      </c>
      <c r="L863" s="13"/>
    </row>
    <row r="864" spans="1:12" ht="38.25" x14ac:dyDescent="0.25">
      <c r="A864" s="15" t="s">
        <v>26</v>
      </c>
      <c r="B864" s="10" t="s">
        <v>95</v>
      </c>
      <c r="C864" s="10" t="s">
        <v>79</v>
      </c>
      <c r="D864" s="10" t="s">
        <v>729</v>
      </c>
      <c r="E864" s="11">
        <v>200</v>
      </c>
      <c r="F864" s="44">
        <f>'[1]9.ведомства'!G340+'[1]9.ведомства'!G988</f>
        <v>1384400</v>
      </c>
      <c r="G864" s="44">
        <f>'[1]9.ведомства'!H340+'[1]9.ведомства'!H988</f>
        <v>0</v>
      </c>
      <c r="H864" s="44">
        <f>'[1]9.ведомства'!I340+'[1]9.ведомства'!I988</f>
        <v>0</v>
      </c>
      <c r="I864" s="44">
        <f>'[1]9.ведомства'!J340+'[1]9.ведомства'!J988</f>
        <v>0</v>
      </c>
      <c r="J864" s="44">
        <f>'[1]9.ведомства'!K340+'[1]9.ведомства'!K988</f>
        <v>1384400</v>
      </c>
      <c r="K864" s="44">
        <f>'[1]9.ведомства'!L340+'[1]9.ведомства'!L988</f>
        <v>0</v>
      </c>
      <c r="L864" s="13"/>
    </row>
    <row r="865" spans="1:12" s="28" customFormat="1" x14ac:dyDescent="0.25">
      <c r="A865" s="15" t="s">
        <v>730</v>
      </c>
      <c r="B865" s="10" t="s">
        <v>95</v>
      </c>
      <c r="C865" s="10" t="s">
        <v>79</v>
      </c>
      <c r="D865" s="10" t="s">
        <v>731</v>
      </c>
      <c r="E865" s="11"/>
      <c r="F865" s="44">
        <f>F866+F868</f>
        <v>1096200.95</v>
      </c>
      <c r="G865" s="44">
        <f t="shared" ref="G865:K865" si="455">G866+G868</f>
        <v>698280</v>
      </c>
      <c r="H865" s="44">
        <f t="shared" si="455"/>
        <v>0</v>
      </c>
      <c r="I865" s="44">
        <f t="shared" si="455"/>
        <v>0</v>
      </c>
      <c r="J865" s="44">
        <f t="shared" si="455"/>
        <v>1096200.95</v>
      </c>
      <c r="K865" s="44">
        <f t="shared" si="455"/>
        <v>698280</v>
      </c>
      <c r="L865" s="13"/>
    </row>
    <row r="866" spans="1:12" s="28" customFormat="1" ht="63.75" x14ac:dyDescent="0.25">
      <c r="A866" s="16" t="s">
        <v>732</v>
      </c>
      <c r="B866" s="10" t="s">
        <v>95</v>
      </c>
      <c r="C866" s="10" t="s">
        <v>79</v>
      </c>
      <c r="D866" s="10" t="s">
        <v>733</v>
      </c>
      <c r="E866" s="11"/>
      <c r="F866" s="44">
        <f>F867</f>
        <v>698280</v>
      </c>
      <c r="G866" s="44">
        <f t="shared" ref="G866:J866" si="456">G867</f>
        <v>698280</v>
      </c>
      <c r="H866" s="44">
        <f t="shared" si="456"/>
        <v>0</v>
      </c>
      <c r="I866" s="44">
        <f t="shared" si="456"/>
        <v>0</v>
      </c>
      <c r="J866" s="44">
        <f t="shared" si="456"/>
        <v>698280</v>
      </c>
      <c r="K866" s="44">
        <f>SUM(K867:K870)</f>
        <v>698280</v>
      </c>
      <c r="L866" s="13"/>
    </row>
    <row r="867" spans="1:12" s="28" customFormat="1" ht="38.25" x14ac:dyDescent="0.25">
      <c r="A867" s="15" t="s">
        <v>26</v>
      </c>
      <c r="B867" s="10" t="s">
        <v>95</v>
      </c>
      <c r="C867" s="10" t="s">
        <v>79</v>
      </c>
      <c r="D867" s="10" t="s">
        <v>733</v>
      </c>
      <c r="E867" s="11" t="s">
        <v>27</v>
      </c>
      <c r="F867" s="44">
        <f>'[1]9.ведомства'!G1421</f>
        <v>698280</v>
      </c>
      <c r="G867" s="44">
        <f>'[1]9.ведомства'!H1421</f>
        <v>698280</v>
      </c>
      <c r="H867" s="44">
        <f>'[1]9.ведомства'!I1421</f>
        <v>0</v>
      </c>
      <c r="I867" s="44">
        <f>'[1]9.ведомства'!J1421</f>
        <v>0</v>
      </c>
      <c r="J867" s="44">
        <f>'[1]9.ведомства'!K1421</f>
        <v>698280</v>
      </c>
      <c r="K867" s="44">
        <f>'[1]9.ведомства'!L1421</f>
        <v>698280</v>
      </c>
      <c r="L867" s="13"/>
    </row>
    <row r="868" spans="1:12" s="28" customFormat="1" ht="63.75" x14ac:dyDescent="0.25">
      <c r="A868" s="15" t="s">
        <v>734</v>
      </c>
      <c r="B868" s="10" t="s">
        <v>95</v>
      </c>
      <c r="C868" s="10" t="s">
        <v>79</v>
      </c>
      <c r="D868" s="10" t="s">
        <v>735</v>
      </c>
      <c r="E868" s="10"/>
      <c r="F868" s="44">
        <f>F869</f>
        <v>397920.95</v>
      </c>
      <c r="G868" s="44">
        <f t="shared" ref="G868:K868" si="457">G869</f>
        <v>0</v>
      </c>
      <c r="H868" s="44">
        <f t="shared" si="457"/>
        <v>0</v>
      </c>
      <c r="I868" s="44">
        <f t="shared" si="457"/>
        <v>0</v>
      </c>
      <c r="J868" s="44">
        <f t="shared" si="457"/>
        <v>397920.95</v>
      </c>
      <c r="K868" s="44">
        <f t="shared" si="457"/>
        <v>0</v>
      </c>
      <c r="L868" s="13"/>
    </row>
    <row r="869" spans="1:12" s="28" customFormat="1" ht="38.25" x14ac:dyDescent="0.25">
      <c r="A869" s="15" t="s">
        <v>26</v>
      </c>
      <c r="B869" s="10" t="s">
        <v>95</v>
      </c>
      <c r="C869" s="10" t="s">
        <v>79</v>
      </c>
      <c r="D869" s="10" t="s">
        <v>735</v>
      </c>
      <c r="E869" s="10" t="s">
        <v>27</v>
      </c>
      <c r="F869" s="44">
        <f>'[1]9.ведомства'!G1423</f>
        <v>397920.95</v>
      </c>
      <c r="G869" s="44">
        <f>'[1]9.ведомства'!H1423</f>
        <v>0</v>
      </c>
      <c r="H869" s="44">
        <f>'[1]9.ведомства'!I1423</f>
        <v>0</v>
      </c>
      <c r="I869" s="44">
        <f>'[1]9.ведомства'!J1423</f>
        <v>0</v>
      </c>
      <c r="J869" s="44">
        <f>'[1]9.ведомства'!K1423</f>
        <v>397920.95</v>
      </c>
      <c r="K869" s="44">
        <f>'[1]9.ведомства'!L1423</f>
        <v>0</v>
      </c>
      <c r="L869" s="13"/>
    </row>
    <row r="870" spans="1:12" ht="38.25" x14ac:dyDescent="0.25">
      <c r="A870" s="15" t="s">
        <v>523</v>
      </c>
      <c r="B870" s="10" t="s">
        <v>95</v>
      </c>
      <c r="C870" s="10" t="s">
        <v>79</v>
      </c>
      <c r="D870" s="10" t="s">
        <v>300</v>
      </c>
      <c r="E870" s="11"/>
      <c r="F870" s="44">
        <f>F871</f>
        <v>613700</v>
      </c>
      <c r="G870" s="44">
        <f t="shared" ref="G870:K873" si="458">G871</f>
        <v>0</v>
      </c>
      <c r="H870" s="44">
        <f t="shared" si="458"/>
        <v>0</v>
      </c>
      <c r="I870" s="44">
        <f t="shared" si="458"/>
        <v>0</v>
      </c>
      <c r="J870" s="44">
        <f t="shared" si="458"/>
        <v>613700</v>
      </c>
      <c r="K870" s="44">
        <f t="shared" si="458"/>
        <v>0</v>
      </c>
      <c r="L870" s="13"/>
    </row>
    <row r="871" spans="1:12" ht="38.25" x14ac:dyDescent="0.25">
      <c r="A871" s="15" t="s">
        <v>524</v>
      </c>
      <c r="B871" s="10" t="s">
        <v>95</v>
      </c>
      <c r="C871" s="10" t="s">
        <v>79</v>
      </c>
      <c r="D871" s="10" t="s">
        <v>525</v>
      </c>
      <c r="E871" s="11"/>
      <c r="F871" s="44">
        <f>F872</f>
        <v>613700</v>
      </c>
      <c r="G871" s="44">
        <f t="shared" si="458"/>
        <v>0</v>
      </c>
      <c r="H871" s="44">
        <f t="shared" si="458"/>
        <v>0</v>
      </c>
      <c r="I871" s="44">
        <f t="shared" si="458"/>
        <v>0</v>
      </c>
      <c r="J871" s="44">
        <f t="shared" si="458"/>
        <v>613700</v>
      </c>
      <c r="K871" s="44">
        <f t="shared" si="458"/>
        <v>0</v>
      </c>
      <c r="L871" s="13"/>
    </row>
    <row r="872" spans="1:12" ht="51" x14ac:dyDescent="0.25">
      <c r="A872" s="21" t="s">
        <v>526</v>
      </c>
      <c r="B872" s="10" t="s">
        <v>95</v>
      </c>
      <c r="C872" s="10" t="s">
        <v>79</v>
      </c>
      <c r="D872" s="10" t="s">
        <v>527</v>
      </c>
      <c r="E872" s="11"/>
      <c r="F872" s="44">
        <f>F873</f>
        <v>613700</v>
      </c>
      <c r="G872" s="44">
        <f t="shared" si="458"/>
        <v>0</v>
      </c>
      <c r="H872" s="44">
        <f t="shared" si="458"/>
        <v>0</v>
      </c>
      <c r="I872" s="44">
        <f t="shared" si="458"/>
        <v>0</v>
      </c>
      <c r="J872" s="44">
        <f t="shared" si="458"/>
        <v>613700</v>
      </c>
      <c r="K872" s="44">
        <f t="shared" si="458"/>
        <v>0</v>
      </c>
      <c r="L872" s="13"/>
    </row>
    <row r="873" spans="1:12" ht="38.25" x14ac:dyDescent="0.25">
      <c r="A873" s="25" t="s">
        <v>736</v>
      </c>
      <c r="B873" s="10" t="s">
        <v>95</v>
      </c>
      <c r="C873" s="10" t="s">
        <v>79</v>
      </c>
      <c r="D873" s="10" t="s">
        <v>737</v>
      </c>
      <c r="E873" s="11"/>
      <c r="F873" s="44">
        <f>F874</f>
        <v>613700</v>
      </c>
      <c r="G873" s="44">
        <f t="shared" si="458"/>
        <v>0</v>
      </c>
      <c r="H873" s="44">
        <f t="shared" si="458"/>
        <v>0</v>
      </c>
      <c r="I873" s="44">
        <f t="shared" si="458"/>
        <v>0</v>
      </c>
      <c r="J873" s="44">
        <f t="shared" si="458"/>
        <v>613700</v>
      </c>
      <c r="K873" s="44">
        <f t="shared" si="458"/>
        <v>0</v>
      </c>
      <c r="L873" s="13"/>
    </row>
    <row r="874" spans="1:12" ht="38.25" x14ac:dyDescent="0.25">
      <c r="A874" s="15" t="s">
        <v>108</v>
      </c>
      <c r="B874" s="10" t="s">
        <v>95</v>
      </c>
      <c r="C874" s="10" t="s">
        <v>79</v>
      </c>
      <c r="D874" s="10" t="s">
        <v>737</v>
      </c>
      <c r="E874" s="11">
        <v>600</v>
      </c>
      <c r="F874" s="44">
        <f>'[1]9.ведомства'!G345</f>
        <v>613700</v>
      </c>
      <c r="G874" s="44">
        <f>'[1]9.ведомства'!H345</f>
        <v>0</v>
      </c>
      <c r="H874" s="44">
        <f>'[1]9.ведомства'!I345</f>
        <v>0</v>
      </c>
      <c r="I874" s="44">
        <f>'[1]9.ведомства'!J345</f>
        <v>0</v>
      </c>
      <c r="J874" s="44">
        <f>'[1]9.ведомства'!K345</f>
        <v>613700</v>
      </c>
      <c r="K874" s="44">
        <f>'[1]9.ведомства'!L345</f>
        <v>0</v>
      </c>
      <c r="L874" s="13"/>
    </row>
    <row r="875" spans="1:12" x14ac:dyDescent="0.25">
      <c r="A875" s="14" t="s">
        <v>17</v>
      </c>
      <c r="B875" s="10" t="s">
        <v>95</v>
      </c>
      <c r="C875" s="10" t="s">
        <v>79</v>
      </c>
      <c r="D875" s="10" t="s">
        <v>18</v>
      </c>
      <c r="E875" s="10"/>
      <c r="F875" s="44">
        <f>+F876</f>
        <v>1478263.3100000003</v>
      </c>
      <c r="G875" s="44">
        <f t="shared" ref="G875:K875" si="459">+G876</f>
        <v>0</v>
      </c>
      <c r="H875" s="44">
        <f t="shared" si="459"/>
        <v>0</v>
      </c>
      <c r="I875" s="44">
        <f t="shared" si="459"/>
        <v>0</v>
      </c>
      <c r="J875" s="44">
        <f t="shared" si="459"/>
        <v>1478263.3100000003</v>
      </c>
      <c r="K875" s="44">
        <f t="shared" si="459"/>
        <v>0</v>
      </c>
      <c r="L875" s="13"/>
    </row>
    <row r="876" spans="1:12" ht="38.25" x14ac:dyDescent="0.25">
      <c r="A876" s="16" t="s">
        <v>162</v>
      </c>
      <c r="B876" s="10" t="s">
        <v>95</v>
      </c>
      <c r="C876" s="10" t="s">
        <v>79</v>
      </c>
      <c r="D876" s="10" t="s">
        <v>163</v>
      </c>
      <c r="E876" s="11"/>
      <c r="F876" s="12">
        <f t="shared" ref="F876:G876" si="460">F877+F879+F881</f>
        <v>1478263.3100000003</v>
      </c>
      <c r="G876" s="12">
        <f t="shared" si="460"/>
        <v>0</v>
      </c>
      <c r="H876" s="12">
        <f>H877+H879+H881</f>
        <v>0</v>
      </c>
      <c r="I876" s="12">
        <f t="shared" ref="I876:K876" si="461">I877+I879+I881</f>
        <v>0</v>
      </c>
      <c r="J876" s="12">
        <f t="shared" si="461"/>
        <v>1478263.3100000003</v>
      </c>
      <c r="K876" s="12">
        <f t="shared" si="461"/>
        <v>0</v>
      </c>
      <c r="L876" s="13"/>
    </row>
    <row r="877" spans="1:12" ht="38.25" x14ac:dyDescent="0.25">
      <c r="A877" s="25" t="s">
        <v>166</v>
      </c>
      <c r="B877" s="10" t="s">
        <v>95</v>
      </c>
      <c r="C877" s="10" t="s">
        <v>79</v>
      </c>
      <c r="D877" s="10" t="s">
        <v>167</v>
      </c>
      <c r="E877" s="11"/>
      <c r="F877" s="44">
        <f t="shared" ref="F877:K877" si="462">F878</f>
        <v>1396312.87</v>
      </c>
      <c r="G877" s="44">
        <f t="shared" si="462"/>
        <v>0</v>
      </c>
      <c r="H877" s="44">
        <f t="shared" si="462"/>
        <v>0</v>
      </c>
      <c r="I877" s="44">
        <f t="shared" si="462"/>
        <v>0</v>
      </c>
      <c r="J877" s="44">
        <f t="shared" si="462"/>
        <v>1396312.87</v>
      </c>
      <c r="K877" s="44">
        <f t="shared" si="462"/>
        <v>0</v>
      </c>
      <c r="L877" s="13"/>
    </row>
    <row r="878" spans="1:12" ht="38.25" x14ac:dyDescent="0.25">
      <c r="A878" s="15" t="s">
        <v>108</v>
      </c>
      <c r="B878" s="10" t="s">
        <v>95</v>
      </c>
      <c r="C878" s="10" t="s">
        <v>79</v>
      </c>
      <c r="D878" s="10" t="s">
        <v>167</v>
      </c>
      <c r="E878" s="11">
        <v>600</v>
      </c>
      <c r="F878" s="44">
        <f>'[1]9.ведомства'!G992</f>
        <v>1396312.87</v>
      </c>
      <c r="G878" s="44">
        <f>'[1]9.ведомства'!H992</f>
        <v>0</v>
      </c>
      <c r="H878" s="44">
        <f>'[1]9.ведомства'!I992</f>
        <v>0</v>
      </c>
      <c r="I878" s="44">
        <f>'[1]9.ведомства'!J992</f>
        <v>0</v>
      </c>
      <c r="J878" s="44">
        <f>'[1]9.ведомства'!K992</f>
        <v>1396312.87</v>
      </c>
      <c r="K878" s="44">
        <f>'[1]9.ведомства'!L992</f>
        <v>0</v>
      </c>
      <c r="L878" s="13"/>
    </row>
    <row r="879" spans="1:12" ht="38.25" x14ac:dyDescent="0.25">
      <c r="A879" s="25" t="s">
        <v>170</v>
      </c>
      <c r="B879" s="10" t="s">
        <v>95</v>
      </c>
      <c r="C879" s="10" t="s">
        <v>79</v>
      </c>
      <c r="D879" s="10" t="s">
        <v>171</v>
      </c>
      <c r="E879" s="11"/>
      <c r="F879" s="44">
        <f>F880</f>
        <v>52086.12</v>
      </c>
      <c r="G879" s="44">
        <f t="shared" ref="G879:K879" si="463">G880</f>
        <v>0</v>
      </c>
      <c r="H879" s="44">
        <f t="shared" si="463"/>
        <v>0</v>
      </c>
      <c r="I879" s="44">
        <f t="shared" si="463"/>
        <v>0</v>
      </c>
      <c r="J879" s="44">
        <f t="shared" si="463"/>
        <v>52086.12</v>
      </c>
      <c r="K879" s="44">
        <f t="shared" si="463"/>
        <v>0</v>
      </c>
      <c r="L879" s="13"/>
    </row>
    <row r="880" spans="1:12" ht="38.25" x14ac:dyDescent="0.25">
      <c r="A880" s="15" t="s">
        <v>108</v>
      </c>
      <c r="B880" s="10" t="s">
        <v>95</v>
      </c>
      <c r="C880" s="10" t="s">
        <v>79</v>
      </c>
      <c r="D880" s="10" t="s">
        <v>171</v>
      </c>
      <c r="E880" s="11">
        <v>600</v>
      </c>
      <c r="F880" s="44">
        <f>'[1]9.ведомства'!G994</f>
        <v>52086.12</v>
      </c>
      <c r="G880" s="44">
        <f>'[1]9.ведомства'!H994</f>
        <v>0</v>
      </c>
      <c r="H880" s="44">
        <f>'[1]9.ведомства'!I994</f>
        <v>0</v>
      </c>
      <c r="I880" s="44">
        <f>'[1]9.ведомства'!J994</f>
        <v>0</v>
      </c>
      <c r="J880" s="44">
        <f>'[1]9.ведомства'!K994</f>
        <v>52086.12</v>
      </c>
      <c r="K880" s="44">
        <f>'[1]9.ведомства'!L994</f>
        <v>0</v>
      </c>
      <c r="L880" s="13"/>
    </row>
    <row r="881" spans="1:12" ht="38.25" x14ac:dyDescent="0.25">
      <c r="A881" s="25" t="s">
        <v>172</v>
      </c>
      <c r="B881" s="10" t="s">
        <v>95</v>
      </c>
      <c r="C881" s="10" t="s">
        <v>79</v>
      </c>
      <c r="D881" s="10" t="s">
        <v>173</v>
      </c>
      <c r="E881" s="11"/>
      <c r="F881" s="44">
        <f>F882</f>
        <v>29864.32</v>
      </c>
      <c r="G881" s="44">
        <f t="shared" ref="G881:K881" si="464">G882</f>
        <v>0</v>
      </c>
      <c r="H881" s="44">
        <f t="shared" si="464"/>
        <v>0</v>
      </c>
      <c r="I881" s="44">
        <f t="shared" si="464"/>
        <v>0</v>
      </c>
      <c r="J881" s="44">
        <f t="shared" si="464"/>
        <v>29864.32</v>
      </c>
      <c r="K881" s="44">
        <f t="shared" si="464"/>
        <v>0</v>
      </c>
      <c r="L881" s="13"/>
    </row>
    <row r="882" spans="1:12" ht="38.25" x14ac:dyDescent="0.25">
      <c r="A882" s="15" t="s">
        <v>108</v>
      </c>
      <c r="B882" s="10" t="s">
        <v>95</v>
      </c>
      <c r="C882" s="10" t="s">
        <v>79</v>
      </c>
      <c r="D882" s="10" t="s">
        <v>173</v>
      </c>
      <c r="E882" s="11">
        <v>600</v>
      </c>
      <c r="F882" s="44">
        <f>'[1]9.ведомства'!G996</f>
        <v>29864.32</v>
      </c>
      <c r="G882" s="44">
        <f>'[1]9.ведомства'!H996</f>
        <v>0</v>
      </c>
      <c r="H882" s="44">
        <f>'[1]9.ведомства'!I996</f>
        <v>0</v>
      </c>
      <c r="I882" s="44">
        <f>'[1]9.ведомства'!J996</f>
        <v>0</v>
      </c>
      <c r="J882" s="44">
        <f>'[1]9.ведомства'!K996</f>
        <v>29864.32</v>
      </c>
      <c r="K882" s="44">
        <f>'[1]9.ведомства'!L996</f>
        <v>0</v>
      </c>
      <c r="L882" s="13"/>
    </row>
    <row r="883" spans="1:12" x14ac:dyDescent="0.25">
      <c r="A883" s="15" t="s">
        <v>738</v>
      </c>
      <c r="B883" s="10" t="s">
        <v>296</v>
      </c>
      <c r="C883" s="10"/>
      <c r="D883" s="10"/>
      <c r="E883" s="11"/>
      <c r="F883" s="44">
        <f>F884+F893</f>
        <v>11014952</v>
      </c>
      <c r="G883" s="44">
        <f t="shared" ref="G883:K883" si="465">G884+G893</f>
        <v>0</v>
      </c>
      <c r="H883" s="44">
        <f t="shared" si="465"/>
        <v>0</v>
      </c>
      <c r="I883" s="44">
        <f t="shared" si="465"/>
        <v>0</v>
      </c>
      <c r="J883" s="44">
        <f t="shared" si="465"/>
        <v>11014952</v>
      </c>
      <c r="K883" s="44">
        <f t="shared" si="465"/>
        <v>0</v>
      </c>
      <c r="L883" s="13"/>
    </row>
    <row r="884" spans="1:12" x14ac:dyDescent="0.25">
      <c r="A884" s="15" t="s">
        <v>739</v>
      </c>
      <c r="B884" s="10" t="s">
        <v>296</v>
      </c>
      <c r="C884" s="10" t="s">
        <v>14</v>
      </c>
      <c r="D884" s="10"/>
      <c r="E884" s="11"/>
      <c r="F884" s="44">
        <f>F885</f>
        <v>843080</v>
      </c>
      <c r="G884" s="44">
        <f t="shared" ref="G884:K885" si="466">G885</f>
        <v>0</v>
      </c>
      <c r="H884" s="44">
        <f t="shared" si="466"/>
        <v>0</v>
      </c>
      <c r="I884" s="44">
        <f t="shared" si="466"/>
        <v>0</v>
      </c>
      <c r="J884" s="44">
        <f t="shared" si="466"/>
        <v>843080</v>
      </c>
      <c r="K884" s="44">
        <f t="shared" si="466"/>
        <v>0</v>
      </c>
      <c r="L884" s="13"/>
    </row>
    <row r="885" spans="1:12" x14ac:dyDescent="0.25">
      <c r="A885" s="14" t="s">
        <v>17</v>
      </c>
      <c r="B885" s="10" t="s">
        <v>296</v>
      </c>
      <c r="C885" s="10" t="s">
        <v>14</v>
      </c>
      <c r="D885" s="10" t="s">
        <v>18</v>
      </c>
      <c r="E885" s="11"/>
      <c r="F885" s="12">
        <f>F886</f>
        <v>843080</v>
      </c>
      <c r="G885" s="12">
        <f t="shared" si="466"/>
        <v>0</v>
      </c>
      <c r="H885" s="12">
        <f t="shared" si="466"/>
        <v>0</v>
      </c>
      <c r="I885" s="12">
        <f t="shared" si="466"/>
        <v>0</v>
      </c>
      <c r="J885" s="12">
        <f t="shared" si="466"/>
        <v>843080</v>
      </c>
      <c r="K885" s="12">
        <f t="shared" si="466"/>
        <v>0</v>
      </c>
      <c r="L885" s="13"/>
    </row>
    <row r="886" spans="1:12" ht="38.25" x14ac:dyDescent="0.25">
      <c r="A886" s="16" t="s">
        <v>162</v>
      </c>
      <c r="B886" s="10" t="s">
        <v>296</v>
      </c>
      <c r="C886" s="10" t="s">
        <v>14</v>
      </c>
      <c r="D886" s="10" t="s">
        <v>163</v>
      </c>
      <c r="E886" s="11"/>
      <c r="F886" s="12">
        <f>+F887+F889+F891</f>
        <v>843080</v>
      </c>
      <c r="G886" s="12">
        <f t="shared" ref="G886:K886" si="467">+G887+G889+G891</f>
        <v>0</v>
      </c>
      <c r="H886" s="12">
        <f t="shared" si="467"/>
        <v>0</v>
      </c>
      <c r="I886" s="12">
        <f t="shared" si="467"/>
        <v>0</v>
      </c>
      <c r="J886" s="12">
        <f t="shared" si="467"/>
        <v>843080</v>
      </c>
      <c r="K886" s="12">
        <f t="shared" si="467"/>
        <v>0</v>
      </c>
      <c r="L886" s="13"/>
    </row>
    <row r="887" spans="1:12" ht="38.25" x14ac:dyDescent="0.25">
      <c r="A887" s="25" t="s">
        <v>166</v>
      </c>
      <c r="B887" s="10" t="s">
        <v>296</v>
      </c>
      <c r="C887" s="10" t="s">
        <v>14</v>
      </c>
      <c r="D887" s="10" t="s">
        <v>167</v>
      </c>
      <c r="E887" s="11"/>
      <c r="F887" s="44">
        <f t="shared" ref="F887:K887" si="468">F888</f>
        <v>797200</v>
      </c>
      <c r="G887" s="44">
        <f t="shared" si="468"/>
        <v>0</v>
      </c>
      <c r="H887" s="44">
        <f t="shared" si="468"/>
        <v>0</v>
      </c>
      <c r="I887" s="44">
        <f t="shared" si="468"/>
        <v>0</v>
      </c>
      <c r="J887" s="44">
        <f t="shared" si="468"/>
        <v>797200</v>
      </c>
      <c r="K887" s="44">
        <f t="shared" si="468"/>
        <v>0</v>
      </c>
      <c r="L887" s="13"/>
    </row>
    <row r="888" spans="1:12" ht="38.25" x14ac:dyDescent="0.25">
      <c r="A888" s="15" t="s">
        <v>108</v>
      </c>
      <c r="B888" s="10" t="s">
        <v>296</v>
      </c>
      <c r="C888" s="10" t="s">
        <v>14</v>
      </c>
      <c r="D888" s="10" t="s">
        <v>167</v>
      </c>
      <c r="E888" s="11">
        <v>600</v>
      </c>
      <c r="F888" s="44">
        <f>'[1]9.ведомства'!G355+'[1]9.ведомства'!G1002</f>
        <v>797200</v>
      </c>
      <c r="G888" s="44">
        <f>'[1]9.ведомства'!H355+'[1]9.ведомства'!H1002</f>
        <v>0</v>
      </c>
      <c r="H888" s="44">
        <f>'[1]9.ведомства'!I355+'[1]9.ведомства'!I1002</f>
        <v>0</v>
      </c>
      <c r="I888" s="44">
        <f>'[1]9.ведомства'!J355+'[1]9.ведомства'!J1002</f>
        <v>0</v>
      </c>
      <c r="J888" s="44">
        <f>'[1]9.ведомства'!K355+'[1]9.ведомства'!K1002</f>
        <v>797200</v>
      </c>
      <c r="K888" s="44">
        <f>'[1]9.ведомства'!L355+'[1]9.ведомства'!L1002</f>
        <v>0</v>
      </c>
      <c r="L888" s="13"/>
    </row>
    <row r="889" spans="1:12" ht="38.25" x14ac:dyDescent="0.25">
      <c r="A889" s="25" t="s">
        <v>170</v>
      </c>
      <c r="B889" s="10" t="s">
        <v>296</v>
      </c>
      <c r="C889" s="10" t="s">
        <v>14</v>
      </c>
      <c r="D889" s="10" t="s">
        <v>171</v>
      </c>
      <c r="E889" s="11"/>
      <c r="F889" s="44">
        <f>F890</f>
        <v>29160</v>
      </c>
      <c r="G889" s="44">
        <f t="shared" ref="G889:K889" si="469">G890</f>
        <v>0</v>
      </c>
      <c r="H889" s="44">
        <f t="shared" si="469"/>
        <v>0</v>
      </c>
      <c r="I889" s="44">
        <f t="shared" si="469"/>
        <v>0</v>
      </c>
      <c r="J889" s="44">
        <f t="shared" si="469"/>
        <v>29160</v>
      </c>
      <c r="K889" s="44">
        <f t="shared" si="469"/>
        <v>0</v>
      </c>
      <c r="L889" s="13"/>
    </row>
    <row r="890" spans="1:12" ht="38.25" x14ac:dyDescent="0.25">
      <c r="A890" s="15" t="s">
        <v>108</v>
      </c>
      <c r="B890" s="10" t="s">
        <v>296</v>
      </c>
      <c r="C890" s="10" t="s">
        <v>14</v>
      </c>
      <c r="D890" s="10" t="s">
        <v>171</v>
      </c>
      <c r="E890" s="11">
        <v>600</v>
      </c>
      <c r="F890" s="44">
        <f>'[1]9.ведомства'!G359+'[1]9.ведомства'!G1004</f>
        <v>29160</v>
      </c>
      <c r="G890" s="44">
        <f>'[1]9.ведомства'!H359+'[1]9.ведомства'!H1004</f>
        <v>0</v>
      </c>
      <c r="H890" s="44">
        <f>'[1]9.ведомства'!I359+'[1]9.ведомства'!I1004</f>
        <v>0</v>
      </c>
      <c r="I890" s="44">
        <f>'[1]9.ведомства'!J359+'[1]9.ведомства'!J1004</f>
        <v>0</v>
      </c>
      <c r="J890" s="44">
        <f>'[1]9.ведомства'!K359+'[1]9.ведомства'!K1004</f>
        <v>29160</v>
      </c>
      <c r="K890" s="44">
        <f>'[1]9.ведомства'!L359+'[1]9.ведомства'!L1004</f>
        <v>0</v>
      </c>
      <c r="L890" s="13"/>
    </row>
    <row r="891" spans="1:12" ht="38.25" x14ac:dyDescent="0.25">
      <c r="A891" s="25" t="s">
        <v>172</v>
      </c>
      <c r="B891" s="10" t="s">
        <v>296</v>
      </c>
      <c r="C891" s="10" t="s">
        <v>14</v>
      </c>
      <c r="D891" s="10" t="s">
        <v>173</v>
      </c>
      <c r="E891" s="11"/>
      <c r="F891" s="44">
        <f>F892</f>
        <v>16720</v>
      </c>
      <c r="G891" s="44">
        <f t="shared" ref="G891:K891" si="470">G892</f>
        <v>0</v>
      </c>
      <c r="H891" s="44">
        <f t="shared" si="470"/>
        <v>0</v>
      </c>
      <c r="I891" s="44">
        <f t="shared" si="470"/>
        <v>0</v>
      </c>
      <c r="J891" s="44">
        <f t="shared" si="470"/>
        <v>16720</v>
      </c>
      <c r="K891" s="44">
        <f t="shared" si="470"/>
        <v>0</v>
      </c>
      <c r="L891" s="13"/>
    </row>
    <row r="892" spans="1:12" ht="38.25" x14ac:dyDescent="0.25">
      <c r="A892" s="15" t="s">
        <v>108</v>
      </c>
      <c r="B892" s="10" t="s">
        <v>296</v>
      </c>
      <c r="C892" s="10" t="s">
        <v>14</v>
      </c>
      <c r="D892" s="10" t="s">
        <v>173</v>
      </c>
      <c r="E892" s="11">
        <v>600</v>
      </c>
      <c r="F892" s="44">
        <f>'[1]9.ведомства'!G361+'[1]9.ведомства'!G1006</f>
        <v>16720</v>
      </c>
      <c r="G892" s="44">
        <f>'[1]9.ведомства'!H361+'[1]9.ведомства'!H1006</f>
        <v>0</v>
      </c>
      <c r="H892" s="44">
        <f>'[1]9.ведомства'!I361+'[1]9.ведомства'!I1006</f>
        <v>0</v>
      </c>
      <c r="I892" s="44">
        <f>'[1]9.ведомства'!J361+'[1]9.ведомства'!J1006</f>
        <v>0</v>
      </c>
      <c r="J892" s="44">
        <f>'[1]9.ведомства'!K361+'[1]9.ведомства'!K1006</f>
        <v>16720</v>
      </c>
      <c r="K892" s="44">
        <f>'[1]9.ведомства'!L361+'[1]9.ведомства'!L1006</f>
        <v>0</v>
      </c>
      <c r="L892" s="13"/>
    </row>
    <row r="893" spans="1:12" x14ac:dyDescent="0.25">
      <c r="A893" s="15" t="s">
        <v>740</v>
      </c>
      <c r="B893" s="10" t="s">
        <v>296</v>
      </c>
      <c r="C893" s="10" t="s">
        <v>16</v>
      </c>
      <c r="D893" s="10"/>
      <c r="E893" s="11"/>
      <c r="F893" s="44">
        <f>F894</f>
        <v>10171872</v>
      </c>
      <c r="G893" s="44">
        <f t="shared" ref="G893:K894" si="471">G894</f>
        <v>0</v>
      </c>
      <c r="H893" s="44">
        <f t="shared" si="471"/>
        <v>0</v>
      </c>
      <c r="I893" s="44">
        <f t="shared" si="471"/>
        <v>0</v>
      </c>
      <c r="J893" s="44">
        <f t="shared" si="471"/>
        <v>10171872</v>
      </c>
      <c r="K893" s="44">
        <f t="shared" si="471"/>
        <v>0</v>
      </c>
      <c r="L893" s="13"/>
    </row>
    <row r="894" spans="1:12" x14ac:dyDescent="0.25">
      <c r="A894" s="14" t="s">
        <v>17</v>
      </c>
      <c r="B894" s="10" t="s">
        <v>296</v>
      </c>
      <c r="C894" s="10" t="s">
        <v>16</v>
      </c>
      <c r="D894" s="10" t="s">
        <v>18</v>
      </c>
      <c r="E894" s="11"/>
      <c r="F894" s="44">
        <f>F895</f>
        <v>10171872</v>
      </c>
      <c r="G894" s="44">
        <f t="shared" si="471"/>
        <v>0</v>
      </c>
      <c r="H894" s="44">
        <f t="shared" si="471"/>
        <v>0</v>
      </c>
      <c r="I894" s="44">
        <f t="shared" si="471"/>
        <v>0</v>
      </c>
      <c r="J894" s="44">
        <f t="shared" si="471"/>
        <v>10171872</v>
      </c>
      <c r="K894" s="44">
        <f t="shared" si="471"/>
        <v>0</v>
      </c>
      <c r="L894" s="13"/>
    </row>
    <row r="895" spans="1:12" ht="38.25" x14ac:dyDescent="0.25">
      <c r="A895" s="16" t="s">
        <v>162</v>
      </c>
      <c r="B895" s="10" t="s">
        <v>296</v>
      </c>
      <c r="C895" s="10" t="s">
        <v>16</v>
      </c>
      <c r="D895" s="10" t="s">
        <v>163</v>
      </c>
      <c r="E895" s="11"/>
      <c r="F895" s="44">
        <f>F896+F898+F900+F902+F904</f>
        <v>10171872</v>
      </c>
      <c r="G895" s="44">
        <f t="shared" ref="G895:K895" si="472">G896+G898+G900+G902+G904</f>
        <v>0</v>
      </c>
      <c r="H895" s="44">
        <f t="shared" si="472"/>
        <v>0</v>
      </c>
      <c r="I895" s="44">
        <f t="shared" si="472"/>
        <v>0</v>
      </c>
      <c r="J895" s="44">
        <f t="shared" si="472"/>
        <v>10171872</v>
      </c>
      <c r="K895" s="44">
        <f t="shared" si="472"/>
        <v>0</v>
      </c>
      <c r="L895" s="13"/>
    </row>
    <row r="896" spans="1:12" ht="63.75" x14ac:dyDescent="0.25">
      <c r="A896" s="15" t="s">
        <v>28</v>
      </c>
      <c r="B896" s="10" t="s">
        <v>296</v>
      </c>
      <c r="C896" s="10" t="s">
        <v>16</v>
      </c>
      <c r="D896" s="10" t="s">
        <v>164</v>
      </c>
      <c r="E896" s="11"/>
      <c r="F896" s="44">
        <f t="shared" ref="F896:K896" si="473">F897</f>
        <v>378000</v>
      </c>
      <c r="G896" s="44">
        <f t="shared" si="473"/>
        <v>0</v>
      </c>
      <c r="H896" s="44">
        <f t="shared" si="473"/>
        <v>0</v>
      </c>
      <c r="I896" s="44">
        <f t="shared" si="473"/>
        <v>0</v>
      </c>
      <c r="J896" s="44">
        <f t="shared" si="473"/>
        <v>378000</v>
      </c>
      <c r="K896" s="44">
        <f t="shared" si="473"/>
        <v>0</v>
      </c>
      <c r="L896" s="13"/>
    </row>
    <row r="897" spans="1:12" ht="38.25" x14ac:dyDescent="0.25">
      <c r="A897" s="15" t="s">
        <v>108</v>
      </c>
      <c r="B897" s="10" t="s">
        <v>296</v>
      </c>
      <c r="C897" s="10" t="s">
        <v>16</v>
      </c>
      <c r="D897" s="10" t="s">
        <v>164</v>
      </c>
      <c r="E897" s="11">
        <v>600</v>
      </c>
      <c r="F897" s="44">
        <f>'[1]9.ведомства'!G368+'[1]9.ведомства'!G1011</f>
        <v>378000</v>
      </c>
      <c r="G897" s="44">
        <f>'[1]9.ведомства'!H368+'[1]9.ведомства'!H1011</f>
        <v>0</v>
      </c>
      <c r="H897" s="44">
        <f>'[1]9.ведомства'!I368+'[1]9.ведомства'!I1011</f>
        <v>0</v>
      </c>
      <c r="I897" s="44">
        <f>'[1]9.ведомства'!J368+'[1]9.ведомства'!J1011</f>
        <v>0</v>
      </c>
      <c r="J897" s="44">
        <f>'[1]9.ведомства'!K368+'[1]9.ведомства'!K1011</f>
        <v>378000</v>
      </c>
      <c r="K897" s="44">
        <f>'[1]9.ведомства'!L368+'[1]9.ведомства'!L1011</f>
        <v>0</v>
      </c>
      <c r="L897" s="13"/>
    </row>
    <row r="898" spans="1:12" ht="38.25" x14ac:dyDescent="0.25">
      <c r="A898" s="25" t="s">
        <v>166</v>
      </c>
      <c r="B898" s="10" t="s">
        <v>296</v>
      </c>
      <c r="C898" s="10" t="s">
        <v>16</v>
      </c>
      <c r="D898" s="10" t="s">
        <v>167</v>
      </c>
      <c r="E898" s="11"/>
      <c r="F898" s="44">
        <f t="shared" ref="F898:K898" si="474">F899</f>
        <v>8710980</v>
      </c>
      <c r="G898" s="44">
        <f t="shared" si="474"/>
        <v>0</v>
      </c>
      <c r="H898" s="44">
        <f t="shared" si="474"/>
        <v>0</v>
      </c>
      <c r="I898" s="44">
        <f t="shared" si="474"/>
        <v>0</v>
      </c>
      <c r="J898" s="44">
        <f t="shared" si="474"/>
        <v>8710980</v>
      </c>
      <c r="K898" s="44">
        <f t="shared" si="474"/>
        <v>0</v>
      </c>
      <c r="L898" s="13"/>
    </row>
    <row r="899" spans="1:12" ht="38.25" x14ac:dyDescent="0.25">
      <c r="A899" s="15" t="s">
        <v>108</v>
      </c>
      <c r="B899" s="10" t="s">
        <v>296</v>
      </c>
      <c r="C899" s="10" t="s">
        <v>16</v>
      </c>
      <c r="D899" s="10" t="s">
        <v>167</v>
      </c>
      <c r="E899" s="11">
        <v>600</v>
      </c>
      <c r="F899" s="44">
        <f>'[1]9.ведомства'!G372+'[1]9.ведомства'!G1013</f>
        <v>8710980</v>
      </c>
      <c r="G899" s="44">
        <f>'[1]9.ведомства'!H372+'[1]9.ведомства'!H1013</f>
        <v>0</v>
      </c>
      <c r="H899" s="44">
        <f>'[1]9.ведомства'!I372+'[1]9.ведомства'!I1013</f>
        <v>0</v>
      </c>
      <c r="I899" s="44">
        <f>'[1]9.ведомства'!J372+'[1]9.ведомства'!J1013</f>
        <v>0</v>
      </c>
      <c r="J899" s="44">
        <f>'[1]9.ведомства'!K372+'[1]9.ведомства'!K1013</f>
        <v>8710980</v>
      </c>
      <c r="K899" s="44">
        <f>'[1]9.ведомства'!L372+'[1]9.ведомства'!L1013</f>
        <v>0</v>
      </c>
      <c r="L899" s="13"/>
    </row>
    <row r="900" spans="1:12" ht="38.25" x14ac:dyDescent="0.25">
      <c r="A900" s="25" t="s">
        <v>168</v>
      </c>
      <c r="B900" s="10" t="s">
        <v>296</v>
      </c>
      <c r="C900" s="10" t="s">
        <v>16</v>
      </c>
      <c r="D900" s="10" t="s">
        <v>169</v>
      </c>
      <c r="E900" s="11"/>
      <c r="F900" s="44">
        <f>F901</f>
        <v>88102</v>
      </c>
      <c r="G900" s="44">
        <f t="shared" ref="G900:K900" si="475">G901</f>
        <v>0</v>
      </c>
      <c r="H900" s="44">
        <f t="shared" si="475"/>
        <v>-46032.639999999999</v>
      </c>
      <c r="I900" s="44">
        <f t="shared" si="475"/>
        <v>0</v>
      </c>
      <c r="J900" s="44">
        <f t="shared" si="475"/>
        <v>42069.36</v>
      </c>
      <c r="K900" s="44">
        <f t="shared" si="475"/>
        <v>0</v>
      </c>
      <c r="L900" s="13"/>
    </row>
    <row r="901" spans="1:12" ht="38.25" x14ac:dyDescent="0.25">
      <c r="A901" s="15" t="s">
        <v>108</v>
      </c>
      <c r="B901" s="10" t="s">
        <v>296</v>
      </c>
      <c r="C901" s="10" t="s">
        <v>16</v>
      </c>
      <c r="D901" s="10" t="s">
        <v>169</v>
      </c>
      <c r="E901" s="11">
        <v>600</v>
      </c>
      <c r="F901" s="44">
        <f>'[1]9.ведомства'!G374+'[1]9.ведомства'!G1015</f>
        <v>88102</v>
      </c>
      <c r="G901" s="44">
        <f>'[1]9.ведомства'!H374+'[1]9.ведомства'!H1015</f>
        <v>0</v>
      </c>
      <c r="H901" s="44">
        <f>'[1]9.ведомства'!I374+'[1]9.ведомства'!I1015</f>
        <v>-46032.639999999999</v>
      </c>
      <c r="I901" s="44">
        <f>'[1]9.ведомства'!J374+'[1]9.ведомства'!J1015</f>
        <v>0</v>
      </c>
      <c r="J901" s="44">
        <f>'[1]9.ведомства'!K374+'[1]9.ведомства'!K1015</f>
        <v>42069.36</v>
      </c>
      <c r="K901" s="44">
        <f>'[1]9.ведомства'!L374+'[1]9.ведомства'!L1015</f>
        <v>0</v>
      </c>
      <c r="L901" s="13"/>
    </row>
    <row r="902" spans="1:12" ht="38.25" x14ac:dyDescent="0.25">
      <c r="A902" s="25" t="s">
        <v>170</v>
      </c>
      <c r="B902" s="10" t="s">
        <v>296</v>
      </c>
      <c r="C902" s="10" t="s">
        <v>16</v>
      </c>
      <c r="D902" s="10" t="s">
        <v>171</v>
      </c>
      <c r="E902" s="11"/>
      <c r="F902" s="44">
        <f>F903</f>
        <v>186121</v>
      </c>
      <c r="G902" s="44">
        <f t="shared" ref="G902:K902" si="476">G903</f>
        <v>0</v>
      </c>
      <c r="H902" s="44">
        <f t="shared" si="476"/>
        <v>0</v>
      </c>
      <c r="I902" s="44">
        <f t="shared" si="476"/>
        <v>0</v>
      </c>
      <c r="J902" s="44">
        <f t="shared" si="476"/>
        <v>186121</v>
      </c>
      <c r="K902" s="44">
        <f t="shared" si="476"/>
        <v>0</v>
      </c>
      <c r="L902" s="13"/>
    </row>
    <row r="903" spans="1:12" ht="38.25" x14ac:dyDescent="0.25">
      <c r="A903" s="15" t="s">
        <v>108</v>
      </c>
      <c r="B903" s="10" t="s">
        <v>296</v>
      </c>
      <c r="C903" s="10" t="s">
        <v>16</v>
      </c>
      <c r="D903" s="10" t="s">
        <v>171</v>
      </c>
      <c r="E903" s="11">
        <v>600</v>
      </c>
      <c r="F903" s="44">
        <f>'[1]9.ведомства'!G376+'[1]9.ведомства'!G1017</f>
        <v>186121</v>
      </c>
      <c r="G903" s="44">
        <f>'[1]9.ведомства'!H376+'[1]9.ведомства'!H1017</f>
        <v>0</v>
      </c>
      <c r="H903" s="44">
        <f>'[1]9.ведомства'!I376+'[1]9.ведомства'!I1017</f>
        <v>0</v>
      </c>
      <c r="I903" s="44">
        <f>'[1]9.ведомства'!J376+'[1]9.ведомства'!J1017</f>
        <v>0</v>
      </c>
      <c r="J903" s="44">
        <f>'[1]9.ведомства'!K376+'[1]9.ведомства'!K1017</f>
        <v>186121</v>
      </c>
      <c r="K903" s="44">
        <f>'[1]9.ведомства'!L376+'[1]9.ведомства'!L1017</f>
        <v>0</v>
      </c>
      <c r="L903" s="13"/>
    </row>
    <row r="904" spans="1:12" ht="38.25" x14ac:dyDescent="0.25">
      <c r="A904" s="25" t="s">
        <v>172</v>
      </c>
      <c r="B904" s="10" t="s">
        <v>296</v>
      </c>
      <c r="C904" s="10" t="s">
        <v>16</v>
      </c>
      <c r="D904" s="10" t="s">
        <v>173</v>
      </c>
      <c r="E904" s="11"/>
      <c r="F904" s="44">
        <f>F905</f>
        <v>808669</v>
      </c>
      <c r="G904" s="44">
        <f t="shared" ref="G904:K904" si="477">G905</f>
        <v>0</v>
      </c>
      <c r="H904" s="44">
        <f t="shared" si="477"/>
        <v>46032.639999999999</v>
      </c>
      <c r="I904" s="44">
        <f t="shared" si="477"/>
        <v>0</v>
      </c>
      <c r="J904" s="44">
        <f t="shared" si="477"/>
        <v>854701.64</v>
      </c>
      <c r="K904" s="44">
        <f t="shared" si="477"/>
        <v>0</v>
      </c>
      <c r="L904" s="13"/>
    </row>
    <row r="905" spans="1:12" ht="38.25" x14ac:dyDescent="0.25">
      <c r="A905" s="15" t="s">
        <v>108</v>
      </c>
      <c r="B905" s="10" t="s">
        <v>296</v>
      </c>
      <c r="C905" s="10" t="s">
        <v>16</v>
      </c>
      <c r="D905" s="10" t="s">
        <v>173</v>
      </c>
      <c r="E905" s="11">
        <v>600</v>
      </c>
      <c r="F905" s="44">
        <f>'[1]9.ведомства'!G378+'[1]9.ведомства'!G1019</f>
        <v>808669</v>
      </c>
      <c r="G905" s="44">
        <f>'[1]9.ведомства'!H378+'[1]9.ведомства'!H1019</f>
        <v>0</v>
      </c>
      <c r="H905" s="44">
        <f>'[1]9.ведомства'!I378+'[1]9.ведомства'!I1019</f>
        <v>46032.639999999999</v>
      </c>
      <c r="I905" s="44">
        <f>'[1]9.ведомства'!J378+'[1]9.ведомства'!J1019</f>
        <v>0</v>
      </c>
      <c r="J905" s="44">
        <f>'[1]9.ведомства'!K378+'[1]9.ведомства'!K1019</f>
        <v>854701.64</v>
      </c>
      <c r="K905" s="44">
        <f>'[1]9.ведомства'!L378+'[1]9.ведомства'!L1019</f>
        <v>0</v>
      </c>
      <c r="L905" s="13"/>
    </row>
    <row r="906" spans="1:12" ht="25.5" x14ac:dyDescent="0.25">
      <c r="A906" s="15" t="s">
        <v>741</v>
      </c>
      <c r="B906" s="11">
        <v>13</v>
      </c>
      <c r="C906" s="10"/>
      <c r="D906" s="10"/>
      <c r="E906" s="11"/>
      <c r="F906" s="12">
        <f t="shared" ref="F906:K911" si="478">F907</f>
        <v>17214692.940000001</v>
      </c>
      <c r="G906" s="12">
        <f t="shared" si="478"/>
        <v>0</v>
      </c>
      <c r="H906" s="12">
        <f t="shared" si="478"/>
        <v>0</v>
      </c>
      <c r="I906" s="12">
        <f t="shared" si="478"/>
        <v>0</v>
      </c>
      <c r="J906" s="12">
        <f t="shared" si="478"/>
        <v>17214692.940000001</v>
      </c>
      <c r="K906" s="12">
        <f t="shared" si="478"/>
        <v>0</v>
      </c>
      <c r="L906" s="13"/>
    </row>
    <row r="907" spans="1:12" ht="25.5" x14ac:dyDescent="0.25">
      <c r="A907" s="15" t="s">
        <v>742</v>
      </c>
      <c r="B907" s="11">
        <v>13</v>
      </c>
      <c r="C907" s="10" t="s">
        <v>14</v>
      </c>
      <c r="D907" s="10"/>
      <c r="E907" s="11"/>
      <c r="F907" s="12">
        <f t="shared" si="478"/>
        <v>17214692.940000001</v>
      </c>
      <c r="G907" s="12">
        <f t="shared" si="478"/>
        <v>0</v>
      </c>
      <c r="H907" s="12">
        <f t="shared" si="478"/>
        <v>0</v>
      </c>
      <c r="I907" s="12">
        <f t="shared" si="478"/>
        <v>0</v>
      </c>
      <c r="J907" s="12">
        <f t="shared" si="478"/>
        <v>17214692.940000001</v>
      </c>
      <c r="K907" s="12">
        <f t="shared" si="478"/>
        <v>0</v>
      </c>
      <c r="L907" s="13"/>
    </row>
    <row r="908" spans="1:12" ht="51" x14ac:dyDescent="0.25">
      <c r="A908" s="15" t="s">
        <v>67</v>
      </c>
      <c r="B908" s="11">
        <v>13</v>
      </c>
      <c r="C908" s="10" t="s">
        <v>14</v>
      </c>
      <c r="D908" s="10" t="s">
        <v>68</v>
      </c>
      <c r="E908" s="11"/>
      <c r="F908" s="12">
        <f t="shared" si="478"/>
        <v>17214692.940000001</v>
      </c>
      <c r="G908" s="12">
        <f t="shared" si="478"/>
        <v>0</v>
      </c>
      <c r="H908" s="12">
        <f t="shared" si="478"/>
        <v>0</v>
      </c>
      <c r="I908" s="12">
        <f t="shared" si="478"/>
        <v>0</v>
      </c>
      <c r="J908" s="12">
        <f t="shared" si="478"/>
        <v>17214692.940000001</v>
      </c>
      <c r="K908" s="12">
        <f t="shared" si="478"/>
        <v>0</v>
      </c>
      <c r="L908" s="13"/>
    </row>
    <row r="909" spans="1:12" ht="25.5" x14ac:dyDescent="0.25">
      <c r="A909" s="15" t="s">
        <v>69</v>
      </c>
      <c r="B909" s="11">
        <v>13</v>
      </c>
      <c r="C909" s="10" t="s">
        <v>14</v>
      </c>
      <c r="D909" s="10" t="s">
        <v>70</v>
      </c>
      <c r="E909" s="11"/>
      <c r="F909" s="12">
        <f t="shared" si="478"/>
        <v>17214692.940000001</v>
      </c>
      <c r="G909" s="12">
        <f>G910</f>
        <v>0</v>
      </c>
      <c r="H909" s="12">
        <f>H911</f>
        <v>0</v>
      </c>
      <c r="I909" s="12">
        <f>I911</f>
        <v>0</v>
      </c>
      <c r="J909" s="12">
        <f>J911</f>
        <v>17214692.940000001</v>
      </c>
      <c r="K909" s="12">
        <f>K911</f>
        <v>0</v>
      </c>
      <c r="L909" s="13"/>
    </row>
    <row r="910" spans="1:12" ht="25.5" x14ac:dyDescent="0.25">
      <c r="A910" s="15" t="s">
        <v>743</v>
      </c>
      <c r="B910" s="11">
        <v>13</v>
      </c>
      <c r="C910" s="10" t="s">
        <v>14</v>
      </c>
      <c r="D910" s="10" t="s">
        <v>744</v>
      </c>
      <c r="E910" s="11"/>
      <c r="F910" s="12">
        <f t="shared" si="478"/>
        <v>17214692.940000001</v>
      </c>
      <c r="G910" s="12">
        <f>G911</f>
        <v>0</v>
      </c>
      <c r="H910" s="12">
        <f>H911</f>
        <v>0</v>
      </c>
      <c r="I910" s="12">
        <f>I911</f>
        <v>0</v>
      </c>
      <c r="J910" s="12">
        <f>J911</f>
        <v>17214692.940000001</v>
      </c>
      <c r="K910" s="12">
        <f>K911</f>
        <v>0</v>
      </c>
      <c r="L910" s="13"/>
    </row>
    <row r="911" spans="1:12" ht="25.5" x14ac:dyDescent="0.25">
      <c r="A911" s="16" t="s">
        <v>745</v>
      </c>
      <c r="B911" s="11">
        <v>13</v>
      </c>
      <c r="C911" s="10" t="s">
        <v>14</v>
      </c>
      <c r="D911" s="10" t="s">
        <v>746</v>
      </c>
      <c r="E911" s="11"/>
      <c r="F911" s="12">
        <f t="shared" si="478"/>
        <v>17214692.940000001</v>
      </c>
      <c r="G911" s="12">
        <f>G912</f>
        <v>0</v>
      </c>
      <c r="H911" s="12">
        <f t="shared" si="478"/>
        <v>0</v>
      </c>
      <c r="I911" s="12">
        <f t="shared" si="478"/>
        <v>0</v>
      </c>
      <c r="J911" s="12">
        <f t="shared" si="478"/>
        <v>17214692.940000001</v>
      </c>
      <c r="K911" s="12">
        <f t="shared" si="478"/>
        <v>0</v>
      </c>
      <c r="L911" s="13"/>
    </row>
    <row r="912" spans="1:12" ht="25.5" x14ac:dyDescent="0.25">
      <c r="A912" s="14" t="s">
        <v>747</v>
      </c>
      <c r="B912" s="11">
        <v>13</v>
      </c>
      <c r="C912" s="10" t="s">
        <v>14</v>
      </c>
      <c r="D912" s="10" t="s">
        <v>746</v>
      </c>
      <c r="E912" s="11">
        <v>700</v>
      </c>
      <c r="F912" s="12">
        <f>'[1]9.ведомства'!G475</f>
        <v>17214692.940000001</v>
      </c>
      <c r="G912" s="12">
        <f>'[1]9.ведомства'!H475</f>
        <v>0</v>
      </c>
      <c r="H912" s="12">
        <f>'[1]9.ведомства'!I475</f>
        <v>0</v>
      </c>
      <c r="I912" s="12">
        <f>'[1]9.ведомства'!J475</f>
        <v>0</v>
      </c>
      <c r="J912" s="12">
        <f>'[1]9.ведомства'!K475</f>
        <v>17214692.940000001</v>
      </c>
      <c r="K912" s="12">
        <f>'[1]9.ведомства'!L475</f>
        <v>0</v>
      </c>
      <c r="L912" s="13"/>
    </row>
    <row r="913" spans="1:13" x14ac:dyDescent="0.25">
      <c r="A913" s="61" t="s">
        <v>748</v>
      </c>
      <c r="B913" s="61"/>
      <c r="C913" s="61"/>
      <c r="D913" s="61"/>
      <c r="E913" s="61"/>
      <c r="F913" s="46">
        <f>F906+F883+F857+F795+F687+F472+F465+F334+F221+F180+F10</f>
        <v>3321694086.1700001</v>
      </c>
      <c r="G913" s="46">
        <f>G906+G883+G857+G795+G687+G472+G465+G334+G221+G180+G10</f>
        <v>1583973480.7800002</v>
      </c>
      <c r="H913" s="46">
        <f>H906+H883+H857+H795+H687+H472+H465+H334+H221+H180+H10</f>
        <v>44991588.50999999</v>
      </c>
      <c r="I913" s="46">
        <f>I906+I883+I857+I795+I687+I472+I465+I334+I221+I180+I10</f>
        <v>31857382</v>
      </c>
      <c r="J913" s="46">
        <f>J906+J883+J857+J795+J687+J472+J465+J334+J221+J180+J10</f>
        <v>3366685674.6800003</v>
      </c>
      <c r="K913" s="46">
        <f>K906+K883+K857+K795+K687+K472+K465+K334+K221+K180+K10</f>
        <v>1615830862.7800002</v>
      </c>
      <c r="L913" s="13"/>
      <c r="M913" s="47"/>
    </row>
    <row r="915" spans="1:13" x14ac:dyDescent="0.25">
      <c r="M915" s="13"/>
    </row>
    <row r="916" spans="1:13" x14ac:dyDescent="0.25">
      <c r="F916" s="7"/>
      <c r="G916" s="7"/>
      <c r="H916" s="7"/>
      <c r="I916" s="7"/>
      <c r="J916" s="7"/>
      <c r="K916" s="7"/>
    </row>
    <row r="917" spans="1:13" x14ac:dyDescent="0.25">
      <c r="B917" s="48"/>
      <c r="F917" s="7"/>
      <c r="G917" s="7"/>
      <c r="H917" s="7"/>
      <c r="I917" s="7"/>
      <c r="J917" s="7"/>
      <c r="K917" s="7"/>
      <c r="L917" s="47"/>
    </row>
    <row r="918" spans="1:13" x14ac:dyDescent="0.25">
      <c r="B918" s="48"/>
      <c r="F918" s="7"/>
      <c r="G918" s="7"/>
      <c r="H918" s="7"/>
      <c r="I918" s="7"/>
      <c r="J918" s="7"/>
      <c r="K918" s="7"/>
    </row>
    <row r="919" spans="1:13" x14ac:dyDescent="0.25">
      <c r="B919" s="48"/>
      <c r="F919" s="7"/>
      <c r="G919" s="7"/>
      <c r="H919" s="7"/>
      <c r="I919" s="7"/>
      <c r="J919" s="7"/>
      <c r="K919" s="7"/>
    </row>
    <row r="920" spans="1:13" x14ac:dyDescent="0.25">
      <c r="B920" s="48"/>
      <c r="F920" s="7"/>
      <c r="G920" s="7"/>
      <c r="H920" s="7"/>
      <c r="I920" s="7"/>
      <c r="J920" s="7"/>
      <c r="K920" s="7"/>
    </row>
    <row r="921" spans="1:13" x14ac:dyDescent="0.25">
      <c r="B921" s="48"/>
      <c r="F921" s="7"/>
      <c r="G921" s="7"/>
      <c r="H921" s="7"/>
      <c r="I921" s="7"/>
      <c r="J921" s="7"/>
      <c r="K921" s="7"/>
    </row>
    <row r="922" spans="1:13" x14ac:dyDescent="0.25">
      <c r="B922" s="48"/>
      <c r="F922" s="7"/>
      <c r="G922" s="7"/>
      <c r="H922" s="7"/>
      <c r="I922" s="7"/>
      <c r="J922" s="7"/>
      <c r="K922" s="7"/>
    </row>
    <row r="923" spans="1:13" x14ac:dyDescent="0.25">
      <c r="B923" s="48"/>
      <c r="F923" s="7"/>
      <c r="G923" s="7"/>
      <c r="H923" s="7"/>
      <c r="I923" s="7"/>
      <c r="J923" s="7"/>
      <c r="K923" s="7"/>
    </row>
    <row r="924" spans="1:13" x14ac:dyDescent="0.25">
      <c r="B924" s="48"/>
      <c r="F924" s="7"/>
      <c r="G924" s="7"/>
      <c r="H924" s="7"/>
      <c r="I924" s="7"/>
      <c r="J924" s="7"/>
      <c r="K924" s="7"/>
    </row>
    <row r="925" spans="1:13" x14ac:dyDescent="0.25">
      <c r="B925" s="48"/>
      <c r="F925" s="7"/>
      <c r="G925" s="7"/>
      <c r="H925" s="7"/>
      <c r="I925" s="7"/>
      <c r="J925" s="7"/>
      <c r="K925" s="7"/>
    </row>
    <row r="926" spans="1:13" x14ac:dyDescent="0.25">
      <c r="B926" s="48"/>
      <c r="F926" s="7"/>
      <c r="G926" s="7"/>
      <c r="H926" s="7"/>
      <c r="I926" s="7"/>
      <c r="J926" s="7"/>
      <c r="K926" s="7"/>
    </row>
    <row r="927" spans="1:13" x14ac:dyDescent="0.25">
      <c r="A927" s="49"/>
      <c r="D927" s="50"/>
      <c r="F927" s="7"/>
      <c r="G927" s="7"/>
      <c r="H927" s="7"/>
      <c r="I927" s="7"/>
      <c r="J927" s="7"/>
      <c r="K927" s="7"/>
      <c r="L927" s="47"/>
    </row>
    <row r="928" spans="1:13" x14ac:dyDescent="0.25">
      <c r="D928" s="50"/>
    </row>
    <row r="939" spans="1:12" x14ac:dyDescent="0.25">
      <c r="A939" s="51"/>
      <c r="L939" s="52"/>
    </row>
    <row r="940" spans="1:12" x14ac:dyDescent="0.25">
      <c r="C940" s="51"/>
    </row>
    <row r="942" spans="1:12" x14ac:dyDescent="0.25">
      <c r="F942" s="7"/>
      <c r="G942" s="7"/>
      <c r="H942" s="7"/>
      <c r="I942" s="7"/>
      <c r="J942" s="7"/>
      <c r="K942" s="7"/>
    </row>
    <row r="943" spans="1:12" x14ac:dyDescent="0.25">
      <c r="F943" s="7"/>
      <c r="G943" s="7"/>
      <c r="H943" s="7"/>
      <c r="I943" s="7"/>
      <c r="J943" s="7"/>
    </row>
  </sheetData>
  <sheetProtection password="D646" sheet="1" objects="1" scenarios="1"/>
  <mergeCells count="18">
    <mergeCell ref="A913:E913"/>
    <mergeCell ref="A8:A9"/>
    <mergeCell ref="B8:B9"/>
    <mergeCell ref="C8:C9"/>
    <mergeCell ref="D8:D9"/>
    <mergeCell ref="E8:E9"/>
    <mergeCell ref="F8:F9"/>
    <mergeCell ref="A1:K1"/>
    <mergeCell ref="A2:K2"/>
    <mergeCell ref="A3:K3"/>
    <mergeCell ref="A4:K4"/>
    <mergeCell ref="A6:K6"/>
    <mergeCell ref="B7:G7"/>
    <mergeCell ref="G8:G9"/>
    <mergeCell ref="H8:H9"/>
    <mergeCell ref="I8:I9"/>
    <mergeCell ref="J8:J9"/>
    <mergeCell ref="K8:K9"/>
  </mergeCells>
  <pageMargins left="0.70866141732283472" right="0.70866141732283472" top="0.74803149606299213" bottom="0.74803149606299213" header="0.31496062992125984" footer="0.31496062992125984"/>
  <pageSetup paperSize="9" scale="85"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8. разд </vt:lpstr>
      <vt:lpstr>'8. разд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2019-10-11T09:08:53Z</cp:lastPrinted>
  <dcterms:created xsi:type="dcterms:W3CDTF">2019-10-11T07:42:50Z</dcterms:created>
  <dcterms:modified xsi:type="dcterms:W3CDTF">2019-10-11T09:25:54Z</dcterms:modified>
</cp:coreProperties>
</file>