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37155" windowHeight="16650"/>
  </bookViews>
  <sheets>
    <sheet name="сентябрь 2019" sheetId="1" r:id="rId1"/>
  </sheets>
  <calcPr calcId="145621" calcOnSave="0"/>
</workbook>
</file>

<file path=xl/calcChain.xml><?xml version="1.0" encoding="utf-8"?>
<calcChain xmlns="http://schemas.openxmlformats.org/spreadsheetml/2006/main">
  <c r="B26" i="1" l="1"/>
  <c r="B22" i="1" s="1"/>
  <c r="B24" i="1"/>
  <c r="D22" i="1"/>
  <c r="D23" i="1" s="1"/>
  <c r="C22" i="1"/>
  <c r="C23" i="1" s="1"/>
  <c r="B18" i="1"/>
  <c r="D3" i="1"/>
  <c r="D20" i="1" s="1"/>
  <c r="D15" i="1" s="1"/>
  <c r="C3" i="1"/>
  <c r="C21" i="1" s="1"/>
  <c r="C16" i="1" s="1"/>
  <c r="C20" i="1" l="1"/>
  <c r="C15" i="1" s="1"/>
  <c r="D21" i="1"/>
  <c r="D16" i="1" s="1"/>
  <c r="B3" i="1"/>
  <c r="B20" i="1" l="1"/>
  <c r="B15" i="1" s="1"/>
  <c r="B21" i="1"/>
  <c r="B16" i="1" s="1"/>
  <c r="B23" i="1"/>
</calcChain>
</file>

<file path=xl/sharedStrings.xml><?xml version="1.0" encoding="utf-8"?>
<sst xmlns="http://schemas.openxmlformats.org/spreadsheetml/2006/main" count="40" uniqueCount="31">
  <si>
    <t>ДОХОДЫ</t>
  </si>
  <si>
    <t>без акцизов и штрафов</t>
  </si>
  <si>
    <t>Наименование источника</t>
  </si>
  <si>
    <t xml:space="preserve">2019 год </t>
  </si>
  <si>
    <t xml:space="preserve">2020 год </t>
  </si>
  <si>
    <t xml:space="preserve">2021 год </t>
  </si>
  <si>
    <t>(тыс. рублей)</t>
  </si>
  <si>
    <t>Всего,</t>
  </si>
  <si>
    <t>81 932,5 - 129 187,7</t>
  </si>
  <si>
    <t>83 943,8 - 132 266,4</t>
  </si>
  <si>
    <t>87 592,0 - 138 062,6</t>
  </si>
  <si>
    <t>в том числе:</t>
  </si>
  <si>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</si>
  <si>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10 249,8</t>
  </si>
  <si>
    <t>10 659,8</t>
  </si>
  <si>
    <t>11 086,2</t>
  </si>
  <si>
    <t>2. доходы от денежных взысканий (штрафов) за правонарушения в области дорожного движения</t>
  </si>
  <si>
    <t xml:space="preserve">3. от 6% до 10% от суммы налоговых и неналоговых доходов, за исключением доходов, указанных в пунктах 1 и 2 </t>
  </si>
  <si>
    <t>70 882,7 - 118 137,9</t>
  </si>
  <si>
    <t>72 484,0 - 120 806,6</t>
  </si>
  <si>
    <t>75 705,8 - 126 176,4</t>
  </si>
  <si>
    <t>ФАКТ</t>
  </si>
  <si>
    <t>рублей</t>
  </si>
  <si>
    <t>Всего, от</t>
  </si>
  <si>
    <t xml:space="preserve">   до</t>
  </si>
  <si>
    <t>3. от 6% до 10% от суммы налоговых и неналоговых доходов, за исключением доходов, указанных в пунктах 1 и 2 , от/до</t>
  </si>
  <si>
    <t>Сумма</t>
  </si>
  <si>
    <t>%</t>
  </si>
  <si>
    <t>Субсидии из областного бюджета</t>
  </si>
  <si>
    <t>Остаток на начало года</t>
  </si>
  <si>
    <t>к Утверждению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</si>
</sst>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000000000000\ _₽_-;\-* #,##0.00000000000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43" fontId="0" fillId="0" borderId="0" xfId="1" applyFont="1"/>
    <xf numFmtId="43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5" fillId="0" borderId="4" xfId="0" applyFont="1" applyBorder="1"/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43" fontId="3" fillId="0" borderId="10" xfId="1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164" fontId="3" fillId="0" borderId="8" xfId="1" applyNumberFormat="1" applyFont="1" applyBorder="1" applyAlignment="1">
      <alignment horizontal="center" vertical="center"/>
    </xf>
    <xf numFmtId="43" fontId="5" fillId="0" borderId="4" xfId="1" applyFont="1" applyBorder="1"/>
    <xf numFmtId="43" fontId="6" fillId="0" borderId="4" xfId="1" applyFont="1" applyBorder="1" applyAlignment="1">
      <alignment horizontal="center" vertical="center" wrapText="1"/>
    </xf>
    <xf numFmtId="43" fontId="3" fillId="0" borderId="8" xfId="1" applyFont="1" applyBorder="1" applyAlignment="1">
      <alignment horizontal="center" vertical="center"/>
    </xf>
    <xf numFmtId="43" fontId="3" fillId="0" borderId="8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43" fontId="3" fillId="0" borderId="5" xfId="1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43" fontId="3" fillId="0" borderId="11" xfId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center" wrapText="1"/>
    </xf>
    <xf numFmtId="43" fontId="3" fillId="0" borderId="7" xfId="1" applyFont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/>
    </xf>
    <xf numFmtId="0" fontId="3" fillId="0" borderId="12" xfId="0" applyFont="1" applyFill="1" applyBorder="1" applyAlignment="1">
      <alignment horizontal="justify" vertical="center" wrapText="1"/>
    </xf>
    <xf numFmtId="43" fontId="3" fillId="0" borderId="6" xfId="1" applyFont="1" applyBorder="1" applyAlignment="1">
      <alignment horizontal="center" vertical="center"/>
    </xf>
    <xf numFmtId="43" fontId="3" fillId="0" borderId="13" xfId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  <xf numFmtId="43" fontId="6" fillId="0" borderId="14" xfId="1" applyFont="1" applyBorder="1" applyAlignment="1">
      <alignment horizontal="center" vertical="center"/>
    </xf>
    <xf numFmtId="43" fontId="6" fillId="0" borderId="15" xfId="1" applyFont="1" applyBorder="1" applyAlignment="1">
      <alignment horizontal="center" vertical="center"/>
    </xf>
    <xf numFmtId="43" fontId="6" fillId="0" borderId="16" xfId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7"/>
  <sheetViews>
    <sheetView tabSelected="1" workbookViewId="0">
      <selection activeCell="B22" sqref="B22"/>
    </sheetView>
  </sheetViews>
  <sheetFormatPr defaultRowHeight="15" x14ac:dyDescent="0.25"/>
  <cols>
    <col min="1" max="1" width="54" customWidth="1"/>
    <col min="2" max="4" width="22.7109375" customWidth="1"/>
  </cols>
  <sheetData>
    <row r="2" spans="1:4" x14ac:dyDescent="0.25">
      <c r="A2" t="s">
        <v>0</v>
      </c>
      <c r="B2" s="1">
        <v>1207723969.55</v>
      </c>
      <c r="C2" s="1">
        <v>1219526075</v>
      </c>
      <c r="D2" s="1">
        <v>1273650045</v>
      </c>
    </row>
    <row r="3" spans="1:4" ht="15.75" thickBot="1" x14ac:dyDescent="0.3">
      <c r="A3" t="s">
        <v>1</v>
      </c>
      <c r="B3" s="2">
        <f>B2-B18-B19</f>
        <v>1195219482.55</v>
      </c>
      <c r="C3" s="2">
        <f t="shared" ref="C3:D3" si="0">C2-C18-C19</f>
        <v>1208066265</v>
      </c>
      <c r="D3" s="2">
        <f t="shared" si="0"/>
        <v>1261763845</v>
      </c>
    </row>
    <row r="4" spans="1:4" ht="15.75" x14ac:dyDescent="0.25">
      <c r="A4" s="3" t="s">
        <v>2</v>
      </c>
      <c r="B4" s="4" t="s">
        <v>3</v>
      </c>
      <c r="C4" s="5" t="s">
        <v>4</v>
      </c>
      <c r="D4" s="5" t="s">
        <v>5</v>
      </c>
    </row>
    <row r="5" spans="1:4" ht="16.5" thickBot="1" x14ac:dyDescent="0.3">
      <c r="A5" s="6"/>
      <c r="B5" s="7" t="s">
        <v>6</v>
      </c>
      <c r="C5" s="8" t="s">
        <v>6</v>
      </c>
      <c r="D5" s="8" t="s">
        <v>6</v>
      </c>
    </row>
    <row r="6" spans="1:4" ht="16.5" thickBot="1" x14ac:dyDescent="0.3">
      <c r="A6" s="9" t="s">
        <v>7</v>
      </c>
      <c r="B6" s="10" t="s">
        <v>8</v>
      </c>
      <c r="C6" s="11" t="s">
        <v>9</v>
      </c>
      <c r="D6" s="11" t="s">
        <v>10</v>
      </c>
    </row>
    <row r="7" spans="1:4" ht="15.75" x14ac:dyDescent="0.25">
      <c r="A7" s="12" t="s">
        <v>11</v>
      </c>
      <c r="B7" s="13"/>
      <c r="C7" s="14"/>
      <c r="D7" s="14"/>
    </row>
    <row r="8" spans="1:4" ht="120.75" customHeight="1" thickBot="1" x14ac:dyDescent="0.3">
      <c r="A8" s="15" t="s">
        <v>12</v>
      </c>
      <c r="B8" s="16" t="s">
        <v>13</v>
      </c>
      <c r="C8" s="17" t="s">
        <v>14</v>
      </c>
      <c r="D8" s="17" t="s">
        <v>15</v>
      </c>
    </row>
    <row r="9" spans="1:4" ht="32.25" thickBot="1" x14ac:dyDescent="0.3">
      <c r="A9" s="15" t="s">
        <v>16</v>
      </c>
      <c r="B9" s="16">
        <v>800</v>
      </c>
      <c r="C9" s="17">
        <v>800</v>
      </c>
      <c r="D9" s="17">
        <v>800</v>
      </c>
    </row>
    <row r="10" spans="1:4" ht="48" thickBot="1" x14ac:dyDescent="0.3">
      <c r="A10" s="15" t="s">
        <v>17</v>
      </c>
      <c r="B10" s="16" t="s">
        <v>18</v>
      </c>
      <c r="C10" s="17" t="s">
        <v>19</v>
      </c>
      <c r="D10" s="17" t="s">
        <v>20</v>
      </c>
    </row>
    <row r="12" spans="1:4" ht="16.5" thickBot="1" x14ac:dyDescent="0.3">
      <c r="A12" s="18" t="s">
        <v>21</v>
      </c>
      <c r="D12" t="s">
        <v>22</v>
      </c>
    </row>
    <row r="13" spans="1:4" ht="15.75" x14ac:dyDescent="0.25">
      <c r="A13" s="3" t="s">
        <v>2</v>
      </c>
      <c r="B13" s="4" t="s">
        <v>3</v>
      </c>
      <c r="C13" s="5" t="s">
        <v>4</v>
      </c>
      <c r="D13" s="5" t="s">
        <v>5</v>
      </c>
    </row>
    <row r="14" spans="1:4" ht="16.5" thickBot="1" x14ac:dyDescent="0.3">
      <c r="A14" s="19"/>
      <c r="B14" s="7"/>
      <c r="C14" s="8"/>
      <c r="D14" s="8"/>
    </row>
    <row r="15" spans="1:4" ht="15.75" x14ac:dyDescent="0.25">
      <c r="A15" s="20" t="s">
        <v>23</v>
      </c>
      <c r="B15" s="21">
        <f>B18+B19+B20</f>
        <v>84217655.952999994</v>
      </c>
      <c r="C15" s="21">
        <f t="shared" ref="C15:D15" si="1">C18+C19+C20</f>
        <v>83943785.899999991</v>
      </c>
      <c r="D15" s="22">
        <f t="shared" si="1"/>
        <v>87592030.700000003</v>
      </c>
    </row>
    <row r="16" spans="1:4" ht="16.5" thickBot="1" x14ac:dyDescent="0.3">
      <c r="A16" s="23" t="s">
        <v>24</v>
      </c>
      <c r="B16" s="24">
        <f>B18+B19+B21</f>
        <v>132026435.255</v>
      </c>
      <c r="C16" s="24">
        <f t="shared" ref="C16:D16" si="2">C18+C19+C21</f>
        <v>132266436.5</v>
      </c>
      <c r="D16" s="24">
        <f t="shared" si="2"/>
        <v>138062584.5</v>
      </c>
    </row>
    <row r="17" spans="1:4" ht="15.75" x14ac:dyDescent="0.25">
      <c r="A17" s="12" t="s">
        <v>11</v>
      </c>
      <c r="B17" s="25"/>
      <c r="C17" s="26"/>
      <c r="D17" s="26"/>
    </row>
    <row r="18" spans="1:4" ht="126.75" thickBot="1" x14ac:dyDescent="0.3">
      <c r="A18" s="15" t="s">
        <v>12</v>
      </c>
      <c r="B18" s="27">
        <f>10249820+1454667</f>
        <v>11704487</v>
      </c>
      <c r="C18" s="28">
        <v>10659810</v>
      </c>
      <c r="D18" s="28">
        <v>11086200</v>
      </c>
    </row>
    <row r="19" spans="1:4" ht="32.25" thickBot="1" x14ac:dyDescent="0.3">
      <c r="A19" s="29" t="s">
        <v>16</v>
      </c>
      <c r="B19" s="30">
        <v>800000</v>
      </c>
      <c r="C19" s="31">
        <v>800000</v>
      </c>
      <c r="D19" s="32">
        <v>800000</v>
      </c>
    </row>
    <row r="20" spans="1:4" ht="29.25" customHeight="1" x14ac:dyDescent="0.25">
      <c r="A20" s="33" t="s">
        <v>25</v>
      </c>
      <c r="B20" s="34">
        <f>B3*0.06</f>
        <v>71713168.952999994</v>
      </c>
      <c r="C20" s="34">
        <f t="shared" ref="C20:D20" si="3">C3*0.06</f>
        <v>72483975.899999991</v>
      </c>
      <c r="D20" s="34">
        <f t="shared" si="3"/>
        <v>75705830.700000003</v>
      </c>
    </row>
    <row r="21" spans="1:4" ht="25.5" customHeight="1" x14ac:dyDescent="0.25">
      <c r="A21" s="35"/>
      <c r="B21" s="36">
        <f>B3*0.1</f>
        <v>119521948.255</v>
      </c>
      <c r="C21" s="36">
        <f t="shared" ref="C21:D21" si="4">C3*0.1</f>
        <v>120806626.5</v>
      </c>
      <c r="D21" s="36">
        <f t="shared" si="4"/>
        <v>126176384.5</v>
      </c>
    </row>
    <row r="22" spans="1:4" ht="15.75" x14ac:dyDescent="0.25">
      <c r="A22" s="37" t="s">
        <v>26</v>
      </c>
      <c r="B22" s="38">
        <f>B26-B24-B18-B19-B25</f>
        <v>102936513</v>
      </c>
      <c r="C22" s="38">
        <f t="shared" ref="C22:D22" si="5">C26-C24-C18-C19-C25</f>
        <v>103539810</v>
      </c>
      <c r="D22" s="38">
        <f t="shared" si="5"/>
        <v>114269490</v>
      </c>
    </row>
    <row r="23" spans="1:4" ht="16.5" thickBot="1" x14ac:dyDescent="0.3">
      <c r="A23" s="37" t="s">
        <v>27</v>
      </c>
      <c r="B23" s="39">
        <f>B22/B3*100</f>
        <v>8.6123523338479231</v>
      </c>
      <c r="C23" s="38">
        <f t="shared" ref="C23:D23" si="6">C22/C3*100</f>
        <v>8.5707061772807638</v>
      </c>
      <c r="D23" s="38">
        <f t="shared" si="6"/>
        <v>9.0563293957753235</v>
      </c>
    </row>
    <row r="24" spans="1:4" ht="38.25" customHeight="1" thickBot="1" x14ac:dyDescent="0.3">
      <c r="A24" s="40" t="s">
        <v>28</v>
      </c>
      <c r="B24" s="30">
        <f>15928640.5+35939103.56</f>
        <v>51867744.060000002</v>
      </c>
      <c r="C24" s="30"/>
      <c r="D24" s="41"/>
    </row>
    <row r="25" spans="1:4" ht="25.5" customHeight="1" thickBot="1" x14ac:dyDescent="0.3">
      <c r="A25" s="18" t="s">
        <v>29</v>
      </c>
      <c r="B25" s="42">
        <v>19182558.18</v>
      </c>
      <c r="C25" s="42"/>
      <c r="D25" s="42"/>
    </row>
    <row r="26" spans="1:4" s="47" customFormat="1" ht="33.75" customHeight="1" thickBot="1" x14ac:dyDescent="0.3">
      <c r="A26" s="43" t="s">
        <v>30</v>
      </c>
      <c r="B26" s="44">
        <f>186967611.24-76309-400000</f>
        <v>186491302.24000001</v>
      </c>
      <c r="C26" s="45">
        <v>114999620</v>
      </c>
      <c r="D26" s="46">
        <v>126155690</v>
      </c>
    </row>
    <row r="27" spans="1:4" ht="15.75" x14ac:dyDescent="0.25">
      <c r="B27" s="48"/>
      <c r="C27" s="48"/>
      <c r="D27" s="48"/>
    </row>
  </sheetData>
  <mergeCells count="3">
    <mergeCell ref="A4:A5"/>
    <mergeCell ref="A13:A14"/>
    <mergeCell ref="A20:A2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2019-10-18T11:52:42Z</dcterms:created>
  <dcterms:modified xsi:type="dcterms:W3CDTF">2019-10-18T11:53:08Z</dcterms:modified>
</cp:coreProperties>
</file>